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160"/>
  </bookViews>
  <sheets>
    <sheet name="08-06-2019" sheetId="3" r:id="rId1"/>
    <sheet name="09-06-2019" sheetId="1" r:id="rId2"/>
    <sheet name="PARTICIPANTES" sheetId="4" r:id="rId3"/>
  </sheets>
  <definedNames>
    <definedName name="_FilterDatabase" localSheetId="0" hidden="1">'08-06-2019'!$A$5:$I$320</definedName>
    <definedName name="_FilterDatabase" localSheetId="1" hidden="1">'09-06-2019'!$A$5:$I$398</definedName>
    <definedName name="_xlnm._FilterDatabase" localSheetId="0" hidden="1">'08-06-2019'!$A$5:$K$336</definedName>
    <definedName name="_xlnm._FilterDatabase" localSheetId="1" hidden="1">'09-06-2019'!$A$5:$L$398</definedName>
    <definedName name="_xlnm.Print_Area" localSheetId="0">'08-06-2019'!$A$1:$H$336</definedName>
    <definedName name="_xlnm.Print_Area" localSheetId="1">'09-06-2019'!$A$1:$H$386</definedName>
    <definedName name="Print_Area" localSheetId="0">'08-06-2019'!$A$1:$G$320</definedName>
    <definedName name="Print_Area" localSheetId="1">'09-06-2019'!$A$2:$G$398</definedName>
    <definedName name="Print_Area" localSheetId="2">PARTICIPANTES!$A$1:$C$10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9" i="3"/>
  <c r="G240" s="1"/>
  <c r="G241" s="1"/>
  <c r="G242" s="1"/>
  <c r="G243" s="1"/>
  <c r="G244" s="1"/>
  <c r="G245" s="1"/>
  <c r="G246" s="1"/>
  <c r="G247" s="1"/>
  <c r="G248" s="1"/>
  <c r="G305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279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252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172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6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128"/>
  <c r="G107"/>
  <c r="G129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08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9"/>
  <c r="G10" s="1"/>
  <c r="G12" s="1"/>
  <c r="G13" s="1"/>
  <c r="G14" s="1"/>
  <c r="G16" s="1"/>
  <c r="G17" s="1"/>
  <c r="G18" s="1"/>
  <c r="G20" s="1"/>
  <c r="G21" s="1"/>
  <c r="G22" s="1"/>
  <c r="G24" s="1"/>
  <c r="G25" s="1"/>
  <c r="G26" s="1"/>
  <c r="G28" s="1"/>
  <c r="G29" s="1"/>
  <c r="G30" s="1"/>
  <c r="G32" s="1"/>
  <c r="G33" s="1"/>
  <c r="G34" s="1"/>
  <c r="G36" s="1"/>
  <c r="G37" s="1"/>
  <c r="G38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3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288" i="1"/>
  <c r="G289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273"/>
  <c r="G274"/>
  <c r="G275" s="1"/>
  <c r="G276" s="1"/>
  <c r="G277" s="1"/>
  <c r="G278" s="1"/>
  <c r="G279" s="1"/>
  <c r="G280" s="1"/>
  <c r="G281" s="1"/>
  <c r="G282" s="1"/>
  <c r="G283" s="1"/>
  <c r="G284" s="1"/>
  <c r="G285" s="1"/>
  <c r="G115"/>
  <c r="G116"/>
  <c r="G117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95"/>
  <c r="G96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72"/>
  <c r="G73"/>
  <c r="G74"/>
  <c r="G75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375"/>
  <c r="G376"/>
  <c r="G377"/>
  <c r="G378" s="1"/>
  <c r="G379" s="1"/>
  <c r="G380" s="1"/>
  <c r="G381" s="1"/>
  <c r="G382" s="1"/>
  <c r="G383" s="1"/>
  <c r="G384" s="1"/>
  <c r="G385" s="1"/>
  <c r="G362"/>
  <c r="G363" s="1"/>
  <c r="G364" s="1"/>
  <c r="G365" s="1"/>
  <c r="G366" s="1"/>
  <c r="G367" s="1"/>
  <c r="G368" s="1"/>
  <c r="G369" s="1"/>
  <c r="G370" s="1"/>
  <c r="G371" s="1"/>
  <c r="G372" s="1"/>
  <c r="G349"/>
  <c r="G350" s="1"/>
  <c r="G351" s="1"/>
  <c r="G352" s="1"/>
  <c r="G353" s="1"/>
  <c r="G354" s="1"/>
  <c r="G355" s="1"/>
  <c r="G356" s="1"/>
  <c r="G357" s="1"/>
  <c r="G358" s="1"/>
  <c r="G359" s="1"/>
  <c r="G330"/>
  <c r="G33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18"/>
  <c r="G319"/>
  <c r="G320" s="1"/>
  <c r="G321" s="1"/>
  <c r="G322" s="1"/>
  <c r="G323" s="1"/>
  <c r="G324" s="1"/>
  <c r="G325" s="1"/>
  <c r="G326" s="1"/>
  <c r="G327" s="1"/>
  <c r="G306"/>
  <c r="G307" s="1"/>
  <c r="G308" s="1"/>
  <c r="G309" s="1"/>
  <c r="G310" s="1"/>
  <c r="G311" s="1"/>
  <c r="G312" s="1"/>
  <c r="G313" s="1"/>
  <c r="G314" s="1"/>
  <c r="G315" s="1"/>
  <c r="G260"/>
  <c r="G261"/>
  <c r="G262"/>
  <c r="G263" s="1"/>
  <c r="G264" s="1"/>
  <c r="G265" s="1"/>
  <c r="G266" s="1"/>
  <c r="G267" s="1"/>
  <c r="G268" s="1"/>
  <c r="G269" s="1"/>
  <c r="G270" s="1"/>
  <c r="G247"/>
  <c r="G248"/>
  <c r="G249"/>
  <c r="G250"/>
  <c r="G251" s="1"/>
  <c r="G252" s="1"/>
  <c r="G253" s="1"/>
  <c r="G254" s="1"/>
  <c r="G255" s="1"/>
  <c r="G256" s="1"/>
  <c r="G257" s="1"/>
  <c r="G233"/>
  <c r="G234" s="1"/>
  <c r="G235" s="1"/>
  <c r="G236" s="1"/>
  <c r="G237" s="1"/>
  <c r="G238" s="1"/>
  <c r="G239" s="1"/>
  <c r="G240" s="1"/>
  <c r="G241" s="1"/>
  <c r="G242" s="1"/>
  <c r="G243" s="1"/>
  <c r="G244" s="1"/>
  <c r="G220"/>
  <c r="G221" s="1"/>
  <c r="G222" s="1"/>
  <c r="G223" s="1"/>
  <c r="G224" s="1"/>
  <c r="G225" s="1"/>
  <c r="G226" s="1"/>
  <c r="G227" s="1"/>
  <c r="G228" s="1"/>
  <c r="G229" s="1"/>
  <c r="G230" s="1"/>
  <c r="G207"/>
  <c r="G208" s="1"/>
  <c r="G209" s="1"/>
  <c r="G210" s="1"/>
  <c r="G211" s="1"/>
  <c r="G212" s="1"/>
  <c r="G213" s="1"/>
  <c r="G214" s="1"/>
  <c r="G215" s="1"/>
  <c r="G216" s="1"/>
  <c r="G217" s="1"/>
  <c r="G194"/>
  <c r="G195"/>
  <c r="G196" s="1"/>
  <c r="G197" s="1"/>
  <c r="G198" s="1"/>
  <c r="G199" s="1"/>
  <c r="G200" s="1"/>
  <c r="G201" s="1"/>
  <c r="G202" s="1"/>
  <c r="G203" s="1"/>
  <c r="G204" s="1"/>
  <c r="G182"/>
  <c r="G183" s="1"/>
  <c r="G184" s="1"/>
  <c r="G185" s="1"/>
  <c r="G186" s="1"/>
  <c r="G187" s="1"/>
  <c r="G188" s="1"/>
  <c r="G189" s="1"/>
  <c r="G190" s="1"/>
  <c r="G191" s="1"/>
  <c r="G166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38"/>
  <c r="G139" s="1"/>
  <c r="G140" s="1"/>
  <c r="G141" s="1"/>
  <c r="G142" s="1"/>
  <c r="G143" s="1"/>
  <c r="G144" s="1"/>
  <c r="G145" s="1"/>
  <c r="G146" s="1"/>
  <c r="G147" s="1"/>
  <c r="G148" s="1"/>
  <c r="G149" s="1"/>
  <c r="G53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34"/>
  <c r="G35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9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152"/>
  <c r="G153"/>
  <c r="G154" s="1"/>
  <c r="G155" s="1"/>
  <c r="G156" s="1"/>
  <c r="G157" s="1"/>
  <c r="G158" s="1"/>
  <c r="G159" s="1"/>
  <c r="G160" s="1"/>
  <c r="G161" s="1"/>
  <c r="G162" s="1"/>
  <c r="G163" s="1"/>
  <c r="A3" i="3"/>
  <c r="C9" i="4"/>
  <c r="A3" i="1"/>
  <c r="G157" i="3" l="1"/>
  <c r="G158" s="1"/>
  <c r="G159" s="1"/>
  <c r="G160" s="1"/>
  <c r="G161" s="1"/>
  <c r="G162" s="1"/>
  <c r="G163" s="1"/>
  <c r="G164" s="1"/>
  <c r="G165" s="1"/>
  <c r="G166" s="1"/>
  <c r="G167" s="1"/>
  <c r="G168" s="1"/>
</calcChain>
</file>

<file path=xl/sharedStrings.xml><?xml version="1.0" encoding="utf-8"?>
<sst xmlns="http://schemas.openxmlformats.org/spreadsheetml/2006/main" count="3391" uniqueCount="691">
  <si>
    <t>#</t>
  </si>
  <si>
    <t>Designação</t>
  </si>
  <si>
    <t>Disciplina</t>
  </si>
  <si>
    <t>Hora</t>
  </si>
  <si>
    <t>Especialidade</t>
  </si>
  <si>
    <t>Escalão</t>
  </si>
  <si>
    <t xml:space="preserve">AER </t>
  </si>
  <si>
    <t>ACRO</t>
  </si>
  <si>
    <t>Clube</t>
  </si>
  <si>
    <t>GR</t>
  </si>
  <si>
    <t>Observações</t>
  </si>
  <si>
    <t>CORDA</t>
  </si>
  <si>
    <t>BOLA</t>
  </si>
  <si>
    <t>GAM</t>
  </si>
  <si>
    <t>SOLO</t>
  </si>
  <si>
    <t>CA</t>
  </si>
  <si>
    <t>ARG</t>
  </si>
  <si>
    <t>SALTOS</t>
  </si>
  <si>
    <t>PAR</t>
  </si>
  <si>
    <t>GAF</t>
  </si>
  <si>
    <t>PA</t>
  </si>
  <si>
    <t>TRAVE</t>
  </si>
  <si>
    <t>ARCO</t>
  </si>
  <si>
    <t>FITA</t>
  </si>
  <si>
    <t>MAÇAS</t>
  </si>
  <si>
    <t>Nome</t>
  </si>
  <si>
    <t>TG</t>
  </si>
  <si>
    <t>TUM</t>
  </si>
  <si>
    <t>MINI</t>
  </si>
  <si>
    <t>TRS</t>
  </si>
  <si>
    <t>F F3</t>
  </si>
  <si>
    <t>F F4</t>
  </si>
  <si>
    <t>M F3</t>
  </si>
  <si>
    <t>M F4</t>
  </si>
  <si>
    <t>JUN</t>
  </si>
  <si>
    <t>DMT</t>
  </si>
  <si>
    <t>SEN EL</t>
  </si>
  <si>
    <t>TRI</t>
  </si>
  <si>
    <t>BF</t>
  </si>
  <si>
    <t>JUN EL 1</t>
  </si>
  <si>
    <t>JUN EL 2</t>
  </si>
  <si>
    <t>SEN EL 1</t>
  </si>
  <si>
    <t>SEN EL 2</t>
  </si>
  <si>
    <t>Disciplinas</t>
  </si>
  <si>
    <t>Clubes</t>
  </si>
  <si>
    <t>TRA</t>
  </si>
  <si>
    <t>Títulos de Campeão Nacional</t>
  </si>
  <si>
    <t>Apresentações</t>
  </si>
  <si>
    <t>TOTAL</t>
  </si>
  <si>
    <t>ALINHAMENTO - Dia 1 - 08-06-2019</t>
  </si>
  <si>
    <t>JUN F_1</t>
  </si>
  <si>
    <t>JUN F_2</t>
  </si>
  <si>
    <t>JUN F_3</t>
  </si>
  <si>
    <t>JUN M_1</t>
  </si>
  <si>
    <t>JUN M_2</t>
  </si>
  <si>
    <t>JUN M_3</t>
  </si>
  <si>
    <t>JUN M_4</t>
  </si>
  <si>
    <t>SEN F_1</t>
  </si>
  <si>
    <t>SEN F_2</t>
  </si>
  <si>
    <t>SEN F_3</t>
  </si>
  <si>
    <t>SEN M_1</t>
  </si>
  <si>
    <t>SEN F_4</t>
  </si>
  <si>
    <t>AER</t>
  </si>
  <si>
    <t>JUN IF_1</t>
  </si>
  <si>
    <t>JUN PF_1</t>
  </si>
  <si>
    <t>JUN IF_2</t>
  </si>
  <si>
    <t>JUN PF_2</t>
  </si>
  <si>
    <t>JUN IF_3</t>
  </si>
  <si>
    <t>JUN PF_3</t>
  </si>
  <si>
    <t>JUN IF_4</t>
  </si>
  <si>
    <t>JUN PF_4</t>
  </si>
  <si>
    <t>JUN IF_5</t>
  </si>
  <si>
    <t>JUN PF_5</t>
  </si>
  <si>
    <t>JUN IF_6</t>
  </si>
  <si>
    <t>JUN PF_6</t>
  </si>
  <si>
    <t>JUN IM_1</t>
  </si>
  <si>
    <t>JUN PM_1</t>
  </si>
  <si>
    <t>JUN IM_2</t>
  </si>
  <si>
    <t>JUN PM_2</t>
  </si>
  <si>
    <t>JUN F_4</t>
  </si>
  <si>
    <t>JUN F_5</t>
  </si>
  <si>
    <t>JUN F_6</t>
  </si>
  <si>
    <t>JUN M_5</t>
  </si>
  <si>
    <t>SEN F_5</t>
  </si>
  <si>
    <t>SEN</t>
  </si>
  <si>
    <t xml:space="preserve">JUN EL </t>
  </si>
  <si>
    <t>JUN EL 3</t>
  </si>
  <si>
    <t>JUN EL 4</t>
  </si>
  <si>
    <t>JUN EL 5</t>
  </si>
  <si>
    <t>JUN EL 6</t>
  </si>
  <si>
    <t>E SEN</t>
  </si>
  <si>
    <t>JUN PMx_1</t>
  </si>
  <si>
    <t>JUN TRIO_1</t>
  </si>
  <si>
    <t>JUN PMx_2</t>
  </si>
  <si>
    <t>JUN PMx_3</t>
  </si>
  <si>
    <t>JUN PMx_4</t>
  </si>
  <si>
    <t>JUN PMx_5</t>
  </si>
  <si>
    <t>SEN IF_1</t>
  </si>
  <si>
    <t>JUN PMx_6</t>
  </si>
  <si>
    <t>SEN IF_2</t>
  </si>
  <si>
    <t>SEN PF_1</t>
  </si>
  <si>
    <t>SEN IF_3</t>
  </si>
  <si>
    <t>SEN PF_2</t>
  </si>
  <si>
    <t>SEN PF_3</t>
  </si>
  <si>
    <t>SEN IM_1</t>
  </si>
  <si>
    <t>SEN PF_4</t>
  </si>
  <si>
    <t>SEN IM_2</t>
  </si>
  <si>
    <t>JUN GR F_1</t>
  </si>
  <si>
    <t>JUN GR F_2</t>
  </si>
  <si>
    <t>3'</t>
  </si>
  <si>
    <t>JUN GR F_3</t>
  </si>
  <si>
    <t>45''</t>
  </si>
  <si>
    <t>2'45''</t>
  </si>
  <si>
    <t>JUN GR F_4</t>
  </si>
  <si>
    <t>SEN PMx_1</t>
  </si>
  <si>
    <t>JUN GR F_5</t>
  </si>
  <si>
    <t>SEN PMx_2</t>
  </si>
  <si>
    <t>JUN GR F_6</t>
  </si>
  <si>
    <t>E JUN TRIO_1</t>
  </si>
  <si>
    <t>SEN PM_1</t>
  </si>
  <si>
    <t>E JUN IF_1</t>
  </si>
  <si>
    <t>E JUN</t>
  </si>
  <si>
    <t>E JUN IF_2</t>
  </si>
  <si>
    <t>E JUN IF_3</t>
  </si>
  <si>
    <t>SEN PMx_3</t>
  </si>
  <si>
    <t>E JUN IF_4</t>
  </si>
  <si>
    <t>SEN PMx_4</t>
  </si>
  <si>
    <t>E JUN PF_1</t>
  </si>
  <si>
    <t>E JUN PF_2</t>
  </si>
  <si>
    <t>E JUN IM_1</t>
  </si>
  <si>
    <t>E SEN IM_1</t>
  </si>
  <si>
    <t>SEN GR M_1</t>
  </si>
  <si>
    <t>SEN GR F_1</t>
  </si>
  <si>
    <t>E SEN IF_1</t>
  </si>
  <si>
    <t>SEN GR F_2</t>
  </si>
  <si>
    <t>E SEN IF_2</t>
  </si>
  <si>
    <t>SEN GR F_3</t>
  </si>
  <si>
    <t>E SEN IF_3</t>
  </si>
  <si>
    <t>SEN GR F_4</t>
  </si>
  <si>
    <t>SEN GR F_5</t>
  </si>
  <si>
    <t>SEN GR F_6</t>
  </si>
  <si>
    <t>E JUN PMx_1</t>
  </si>
  <si>
    <t>E JUN PMx_2</t>
  </si>
  <si>
    <t>E SEN GR F_1</t>
  </si>
  <si>
    <t>E SEN GR F_2</t>
  </si>
  <si>
    <t>E SEN GR F_3</t>
  </si>
  <si>
    <t>E SEN GR F_4</t>
  </si>
  <si>
    <t>E SEN PM_1</t>
  </si>
  <si>
    <t>E SEN PF_1</t>
  </si>
  <si>
    <t>E SEN GR M_1</t>
  </si>
  <si>
    <t>ALINHAMENTO - Dia 2 - 09-06-2019</t>
  </si>
  <si>
    <t>1'45''</t>
  </si>
  <si>
    <t>3 minutos aquecimento</t>
  </si>
  <si>
    <t>SEN EL 3</t>
  </si>
  <si>
    <t>SEN EL 4</t>
  </si>
  <si>
    <t>SEN EL 5</t>
  </si>
  <si>
    <t>SEN EL 6</t>
  </si>
  <si>
    <t>SEN 1</t>
  </si>
  <si>
    <t>SEN 2</t>
  </si>
  <si>
    <t>SEN 3</t>
  </si>
  <si>
    <t>SEN 4</t>
  </si>
  <si>
    <t>SEN 5</t>
  </si>
  <si>
    <t>SEN 6</t>
  </si>
  <si>
    <t>JUN _F 1</t>
  </si>
  <si>
    <t>JUN_M 1</t>
  </si>
  <si>
    <t>JUN _F 2</t>
  </si>
  <si>
    <t>JUN_M 2</t>
  </si>
  <si>
    <t>JUN _F 3</t>
  </si>
  <si>
    <t>JUN_M 3</t>
  </si>
  <si>
    <t>JUN _F 4</t>
  </si>
  <si>
    <t>JUN_M 4</t>
  </si>
  <si>
    <t>JUN _F 5</t>
  </si>
  <si>
    <t>JUN_M 5</t>
  </si>
  <si>
    <t>JUN _F 6</t>
  </si>
  <si>
    <t>JUN_M 6</t>
  </si>
  <si>
    <t>SUPER FINAIS 08 E 09/06/2019</t>
  </si>
  <si>
    <t>JUN GR_1</t>
  </si>
  <si>
    <t>JUN GR_2</t>
  </si>
  <si>
    <t>E JUN IF_5</t>
  </si>
  <si>
    <t>E JUN GR_1</t>
  </si>
  <si>
    <t xml:space="preserve">E SEN TRIO_1 </t>
  </si>
  <si>
    <t>SEN GR M_2</t>
  </si>
  <si>
    <t>E JUN GR F_1</t>
  </si>
  <si>
    <t>E JUN GR F_3</t>
  </si>
  <si>
    <t>E SEN PMx_1</t>
  </si>
  <si>
    <t>E SEN PMx_2</t>
  </si>
  <si>
    <t xml:space="preserve"> </t>
  </si>
  <si>
    <t>SEN M 1</t>
  </si>
  <si>
    <t>SEN M 2</t>
  </si>
  <si>
    <t>SEN M 3</t>
  </si>
  <si>
    <t>SEN M 4</t>
  </si>
  <si>
    <t>SEN M 5</t>
  </si>
  <si>
    <t>SEN F 1</t>
  </si>
  <si>
    <t>SEN F 2</t>
  </si>
  <si>
    <t>SEN F 3</t>
  </si>
  <si>
    <t>SEN F 4</t>
  </si>
  <si>
    <t>SEN F 5</t>
  </si>
  <si>
    <t>SEN F 6</t>
  </si>
  <si>
    <t>08:27 - 08:30</t>
  </si>
  <si>
    <t>6'</t>
  </si>
  <si>
    <t>E JUN TRIO_2</t>
  </si>
  <si>
    <t>E JUN TRIO_3</t>
  </si>
  <si>
    <t>E JUN IF_6</t>
  </si>
  <si>
    <t>Garrido - Oliveira</t>
  </si>
  <si>
    <t>João Garrido</t>
  </si>
  <si>
    <t>Luís Rosas</t>
  </si>
  <si>
    <t>A4G</t>
  </si>
  <si>
    <t>ACG</t>
  </si>
  <si>
    <t>Santos - Berenguer - Santos</t>
  </si>
  <si>
    <t>AGJC</t>
  </si>
  <si>
    <t>Taipina - Pessoa - Garrido - Moço - Melâneo</t>
  </si>
  <si>
    <t>Correia - Pinheiro - Leite - Faria - Cansado</t>
  </si>
  <si>
    <t>Sara Paz</t>
  </si>
  <si>
    <t>ABGC</t>
  </si>
  <si>
    <t>Carolina Balreira</t>
  </si>
  <si>
    <t>Marta Varandas</t>
  </si>
  <si>
    <t>AMR8J</t>
  </si>
  <si>
    <t xml:space="preserve">Inês Almeida </t>
  </si>
  <si>
    <t>Ana Francisca Sucena</t>
  </si>
  <si>
    <t>Ana Rita Gomes</t>
  </si>
  <si>
    <t>Filipa Leite</t>
  </si>
  <si>
    <t>CAGPD</t>
  </si>
  <si>
    <t>Cláudia Pinheiro</t>
  </si>
  <si>
    <t>Luciana Oliveira</t>
  </si>
  <si>
    <t>Inês Botelho</t>
  </si>
  <si>
    <t>Marisa Aurélio</t>
  </si>
  <si>
    <t xml:space="preserve">Tiago Sousa </t>
  </si>
  <si>
    <t>Diogo Soares</t>
  </si>
  <si>
    <t>Matos - Almeida - Santos</t>
  </si>
  <si>
    <t>Ferreira - Balreira - Sucena</t>
  </si>
  <si>
    <t xml:space="preserve">Correia - Pinheiro - Leite </t>
  </si>
  <si>
    <t>Joana Matos</t>
  </si>
  <si>
    <t xml:space="preserve">Maria Correia </t>
  </si>
  <si>
    <t>Rui Cansado</t>
  </si>
  <si>
    <t>João Salvado</t>
  </si>
  <si>
    <t>CCRAM</t>
  </si>
  <si>
    <t>Brandão - Simões - Coutinho</t>
  </si>
  <si>
    <t>Inês Simões</t>
  </si>
  <si>
    <t>Sara Silva</t>
  </si>
  <si>
    <t>Maria Coutinho</t>
  </si>
  <si>
    <t>JUN F 1</t>
  </si>
  <si>
    <t>JUN F 2</t>
  </si>
  <si>
    <t>JUN F 3</t>
  </si>
  <si>
    <t>JUN F 4</t>
  </si>
  <si>
    <t>JUN F 5</t>
  </si>
  <si>
    <t>JUN F 6</t>
  </si>
  <si>
    <t>JUN M_6</t>
  </si>
  <si>
    <t xml:space="preserve">AQUECIMENTO 8' </t>
  </si>
  <si>
    <t>TRI F</t>
  </si>
  <si>
    <t>SENF_6</t>
  </si>
  <si>
    <t>GR + GAF - AQUECIMENTO ESPECIFICO 8:20 - 8:30</t>
  </si>
  <si>
    <t>TRI f</t>
  </si>
  <si>
    <t>TRI M</t>
  </si>
  <si>
    <t>8:59 - 9:07</t>
  </si>
  <si>
    <t>9:38 - 9:46</t>
  </si>
  <si>
    <t>SEN F  3</t>
  </si>
  <si>
    <t>10:17 - 10:25</t>
  </si>
  <si>
    <t>11:33 - 11:41</t>
  </si>
  <si>
    <t>13:10 - 13:40</t>
  </si>
  <si>
    <t>15:11 - 15:19</t>
  </si>
  <si>
    <t>15:28 - 15:36</t>
  </si>
  <si>
    <t>10:52 - 11:00</t>
  </si>
  <si>
    <t>possibildiade de todos os TRA puderem treinar no local de competição</t>
  </si>
  <si>
    <t>Lara Faria</t>
  </si>
  <si>
    <t>modelo atual</t>
  </si>
  <si>
    <t>modelo seguido</t>
  </si>
  <si>
    <t>neste bloco à coincidencia nas músicas</t>
  </si>
  <si>
    <t>CP GAF JUN + GR SEN</t>
  </si>
  <si>
    <t>Leonor Oliveira</t>
  </si>
  <si>
    <t>SAD</t>
  </si>
  <si>
    <t>Clara Melo</t>
  </si>
  <si>
    <t>GCP</t>
  </si>
  <si>
    <t>Lara Silva</t>
  </si>
  <si>
    <t>EGA</t>
  </si>
  <si>
    <t>Ana Vieira</t>
  </si>
  <si>
    <t>CNM</t>
  </si>
  <si>
    <t>Clara Judas</t>
  </si>
  <si>
    <t>Rafaela Passos</t>
  </si>
  <si>
    <t>CIRL</t>
  </si>
  <si>
    <t>Sofia Bijttebier</t>
  </si>
  <si>
    <t>BFC</t>
  </si>
  <si>
    <t>Sofia Bolaños</t>
  </si>
  <si>
    <t>Mariana Fonseca</t>
  </si>
  <si>
    <t>AAE</t>
  </si>
  <si>
    <t>Beatriz Verhaeghe</t>
  </si>
  <si>
    <t>Ana Teresa Albuquerque</t>
  </si>
  <si>
    <t>Bárbara Santos</t>
  </si>
  <si>
    <t>Joana Pinheiro</t>
  </si>
  <si>
    <t>Dalia Porokhnya</t>
  </si>
  <si>
    <t>Beatriz Salvador</t>
  </si>
  <si>
    <t>Rita Araújo</t>
  </si>
  <si>
    <t>Margarida Ferreira</t>
  </si>
  <si>
    <t>Laura Sales</t>
  </si>
  <si>
    <t>Fita</t>
  </si>
  <si>
    <t>Dinora Bondar</t>
  </si>
  <si>
    <t>Beatriz Freitas</t>
  </si>
  <si>
    <t>Beatriz Santos</t>
  </si>
  <si>
    <t>Madalena Lages</t>
  </si>
  <si>
    <t>Felícia Oprea</t>
  </si>
  <si>
    <t>Luana Gomes</t>
  </si>
  <si>
    <t>SEN F_6</t>
  </si>
  <si>
    <t>Carolina Maia</t>
  </si>
  <si>
    <t>GCST</t>
  </si>
  <si>
    <t>Patrícia Barqueira</t>
  </si>
  <si>
    <t>Joana Fortes</t>
  </si>
  <si>
    <t>CNG</t>
  </si>
  <si>
    <t>Inês Candeias</t>
  </si>
  <si>
    <t>HÁ COINCIDENCIA DE MUSICAS</t>
  </si>
  <si>
    <t>HÁ COINCIDENCIA ENTRE SOLO (gam) E GR</t>
  </si>
  <si>
    <t>possibilidade de atrasar nestas rotações</t>
  </si>
  <si>
    <t>3 minutos aquecimento TG</t>
  </si>
  <si>
    <t>1'</t>
  </si>
  <si>
    <t>Pausa 6' com 3' aquecimento TG</t>
  </si>
  <si>
    <t>Pausa 6' (inclui 3' aquecimento TG)</t>
  </si>
  <si>
    <t>1'30''</t>
  </si>
  <si>
    <t xml:space="preserve">CERIMÓNIA PROTOCOLAR TG e TRS todos os escalões/categorias </t>
  </si>
  <si>
    <t>12:35 - 12:55</t>
  </si>
  <si>
    <t>13:45 - 14:00</t>
  </si>
  <si>
    <t>CERIMÓNIA PROTOCOLAR ACRO PF/PM/GRM; AER JUN PMx/IF/IM</t>
  </si>
  <si>
    <t>14:00 - 14:15</t>
  </si>
  <si>
    <t>AQUECIMENTO específico DMT 15'</t>
  </si>
  <si>
    <t>AQUECIMENTO específico TUM 15'</t>
  </si>
  <si>
    <t>17:10 - 17:25</t>
  </si>
  <si>
    <t>Aquecimento específico DMT e TUM 15'</t>
  </si>
  <si>
    <t>17:25- 17:40</t>
  </si>
  <si>
    <t>Aquecimento específico DMT 15'</t>
  </si>
  <si>
    <t>18:20 - 18:35</t>
  </si>
  <si>
    <t>18:35 - 18:50</t>
  </si>
  <si>
    <t>19:40 - 19:55</t>
  </si>
  <si>
    <t>Francisco Noevo</t>
  </si>
  <si>
    <t>GCM</t>
  </si>
  <si>
    <t>Jacob Faulkner</t>
  </si>
  <si>
    <t>Luis Lechaud</t>
  </si>
  <si>
    <t>Sérgio Gomes</t>
  </si>
  <si>
    <t>Pedro Pereira</t>
  </si>
  <si>
    <t>SpCP</t>
  </si>
  <si>
    <t>LGC</t>
  </si>
  <si>
    <t>CGA</t>
  </si>
  <si>
    <t xml:space="preserve">Tiago Lopes </t>
  </si>
  <si>
    <t>Dinis Pereira</t>
  </si>
  <si>
    <t>Joel Catarino</t>
  </si>
  <si>
    <t>CGTN</t>
  </si>
  <si>
    <t>José Nogueira</t>
  </si>
  <si>
    <t>Filipe Almeida</t>
  </si>
  <si>
    <t>Hugo Viegas</t>
  </si>
  <si>
    <t>Miguel Freitas</t>
  </si>
  <si>
    <t>João Rios</t>
  </si>
  <si>
    <t xml:space="preserve">Diogo Ramos </t>
  </si>
  <si>
    <t>Eduardo Dray</t>
  </si>
  <si>
    <t>Marcelo Marques</t>
  </si>
  <si>
    <t>Bernardo Almeida</t>
  </si>
  <si>
    <t>Guilherme Campos</t>
  </si>
  <si>
    <t>Diogo Romero</t>
  </si>
  <si>
    <t>João Policarpo</t>
  </si>
  <si>
    <t>António Dray</t>
  </si>
  <si>
    <t>Paulo Martins</t>
  </si>
  <si>
    <t>Rafael Sá</t>
  </si>
  <si>
    <t>CDN</t>
  </si>
  <si>
    <t>Tiago Bessa</t>
  </si>
  <si>
    <t>João Maia</t>
  </si>
  <si>
    <t>Catarina Almeida</t>
  </si>
  <si>
    <t>JUN F1</t>
  </si>
  <si>
    <t>Marta Abrunhosa</t>
  </si>
  <si>
    <t>Noémia Conceição</t>
  </si>
  <si>
    <t>CGOB</t>
  </si>
  <si>
    <t>Joana Carvalho</t>
  </si>
  <si>
    <t>Maria Moreira</t>
  </si>
  <si>
    <t>ACM</t>
  </si>
  <si>
    <t>Leonor Barbosa</t>
  </si>
  <si>
    <t>Ana Alexandrino</t>
  </si>
  <si>
    <t>Leonor Rocha</t>
  </si>
  <si>
    <t>Leonor Gouveia</t>
  </si>
  <si>
    <t>UDRZA</t>
  </si>
  <si>
    <t>Ana Pinto</t>
  </si>
  <si>
    <t>Lia Sobral</t>
  </si>
  <si>
    <t>Francisca Cancela</t>
  </si>
  <si>
    <t>Benedita Guimarães</t>
  </si>
  <si>
    <t>Maria J. Mendes</t>
  </si>
  <si>
    <t>Mafalda Costa</t>
  </si>
  <si>
    <t>Inês Soalhães</t>
  </si>
  <si>
    <t>12:08 - 12:16</t>
  </si>
  <si>
    <t>12:39 - 12:47</t>
  </si>
  <si>
    <t>14:02 - 14:10</t>
  </si>
  <si>
    <t>14:23 - 14:31</t>
  </si>
  <si>
    <t>14:47 - 14:55</t>
  </si>
  <si>
    <t>Íris Gonçalves</t>
  </si>
  <si>
    <t>Rita Rodrigues</t>
  </si>
  <si>
    <t>Carolina Almeida</t>
  </si>
  <si>
    <t>Matilde Castanheira</t>
  </si>
  <si>
    <t>Leonor Sousa</t>
  </si>
  <si>
    <t>Beatriz Águas</t>
  </si>
  <si>
    <t>Rafaela A. Ferreira</t>
  </si>
  <si>
    <t>Ana Barbosa</t>
  </si>
  <si>
    <t>Rafaela Ferreira</t>
  </si>
  <si>
    <t>Mariana Marianito</t>
  </si>
  <si>
    <t>Mariana Pitrez</t>
  </si>
  <si>
    <t>Beatriz Cardoso</t>
  </si>
  <si>
    <t>Filipa Martins</t>
  </si>
  <si>
    <t>21_COL</t>
  </si>
  <si>
    <t>COL</t>
  </si>
  <si>
    <t>23_SCP</t>
  </si>
  <si>
    <t>SCP</t>
  </si>
  <si>
    <t>22_MDP</t>
  </si>
  <si>
    <t>MDP</t>
  </si>
  <si>
    <t>31_SCP</t>
  </si>
  <si>
    <t>29_AEFDSPS</t>
  </si>
  <si>
    <t>AEFDSPS</t>
  </si>
  <si>
    <t>32_SCP</t>
  </si>
  <si>
    <t>30_GCP</t>
  </si>
  <si>
    <t>18_CSJB</t>
  </si>
  <si>
    <t>CSJB</t>
  </si>
  <si>
    <t>17_AEFDSPS</t>
  </si>
  <si>
    <t>20_SCP</t>
  </si>
  <si>
    <t>12_EDL</t>
  </si>
  <si>
    <t>EDL</t>
  </si>
  <si>
    <t>16_CNS</t>
  </si>
  <si>
    <t>CNS</t>
  </si>
  <si>
    <t>9_ESGC</t>
  </si>
  <si>
    <t>ESGC</t>
  </si>
  <si>
    <t>14_CSJB</t>
  </si>
  <si>
    <t>26_CPA</t>
  </si>
  <si>
    <t>CPA</t>
  </si>
  <si>
    <t>25_CSJB</t>
  </si>
  <si>
    <t>27_SCP</t>
  </si>
  <si>
    <t>24_GCP</t>
  </si>
  <si>
    <t>28_SCP</t>
  </si>
  <si>
    <t>33_SCP</t>
  </si>
  <si>
    <t>34_GCP</t>
  </si>
  <si>
    <t>Ana Banha, Daiane Oliveira</t>
  </si>
  <si>
    <t>AGSINES</t>
  </si>
  <si>
    <t>Maria Cunha, Margarida Lemos</t>
  </si>
  <si>
    <t>AAC/ADL</t>
  </si>
  <si>
    <t>Inês Frazão, Josefa Aleixo</t>
  </si>
  <si>
    <t>ADL</t>
  </si>
  <si>
    <t>Rita Abrantes, Margarida Carreiro</t>
  </si>
  <si>
    <t>AAC/SAR</t>
  </si>
  <si>
    <t>APAGL</t>
  </si>
  <si>
    <t xml:space="preserve">Beatriz Noras, Carolina Vaz </t>
  </si>
  <si>
    <t>GSC/CTS</t>
  </si>
  <si>
    <t>Bruna André, Margarida Mota</t>
  </si>
  <si>
    <t>Martim Lavado, João Lobo</t>
  </si>
  <si>
    <t>TCL</t>
  </si>
  <si>
    <t>Guilherme José, João Costa</t>
  </si>
  <si>
    <t>CFE</t>
  </si>
  <si>
    <t>Eva Galego, Rute Carvalho</t>
  </si>
  <si>
    <t>CDAGYM</t>
  </si>
  <si>
    <t>Tatiana Li, Maria João Estevão</t>
  </si>
  <si>
    <t>JUN Mx_1</t>
  </si>
  <si>
    <t>JUN Mx_2</t>
  </si>
  <si>
    <t>JUN Mx_3</t>
  </si>
  <si>
    <t>SEN Mx_1</t>
  </si>
  <si>
    <t>SEN Mx_2</t>
  </si>
  <si>
    <t>SEN Mx_3</t>
  </si>
  <si>
    <t>SEN Mx_4</t>
  </si>
  <si>
    <t>E SEN M_1</t>
  </si>
  <si>
    <t>E SEN M_2</t>
  </si>
  <si>
    <t>Diogo Fernandes, Luis Simões</t>
  </si>
  <si>
    <t>AAC</t>
  </si>
  <si>
    <t>Bruno Oliveira. Afonso Mota</t>
  </si>
  <si>
    <t>Ana Oliveira, Margarida Amado</t>
  </si>
  <si>
    <t>LGC/TCL</t>
  </si>
  <si>
    <t>Miguel Marianito, André Dias</t>
  </si>
  <si>
    <t>LGC/CEDF</t>
  </si>
  <si>
    <t>Afonso Balrôa, João Duarte</t>
  </si>
  <si>
    <t>GMNA/SCP</t>
  </si>
  <si>
    <t>Bruna Li, Silvia Saiote</t>
  </si>
  <si>
    <t>Beatriz Peng, Mariana Carvalho</t>
  </si>
  <si>
    <t>GSC</t>
  </si>
  <si>
    <t>Beatriz Martins, Catarina Nunes</t>
  </si>
  <si>
    <t>André Nunes, José Domingues</t>
  </si>
  <si>
    <t>Miguel Magalhães, Duarte Fernandes</t>
  </si>
  <si>
    <t>Rui Domingos, Lucas Santos</t>
  </si>
  <si>
    <t>VFC/CTS</t>
  </si>
  <si>
    <t>Ruben Tavares, Gonçalo Martins</t>
  </si>
  <si>
    <t>AGSI/APAGL</t>
  </si>
  <si>
    <t>Diogo Martins, Diogo Santos</t>
  </si>
  <si>
    <t>Diogo Abreu, Diogo Ganchinho</t>
  </si>
  <si>
    <t>Ana Soares</t>
  </si>
  <si>
    <t>SFRUA</t>
  </si>
  <si>
    <t>Margarida Carreiro</t>
  </si>
  <si>
    <t>SAR</t>
  </si>
  <si>
    <t>Beatriz Noras</t>
  </si>
  <si>
    <t>Matilde Costa</t>
  </si>
  <si>
    <t>GCRAZY</t>
  </si>
  <si>
    <t>Sofia Vala</t>
  </si>
  <si>
    <t>ACC</t>
  </si>
  <si>
    <t>Rita Abrantes</t>
  </si>
  <si>
    <t>Diogo Palma</t>
  </si>
  <si>
    <t>Diogo Lopes</t>
  </si>
  <si>
    <t>GCV</t>
  </si>
  <si>
    <t>Sérgio Aniceto</t>
  </si>
  <si>
    <t>Pedro Moteiro</t>
  </si>
  <si>
    <t>CPSBM</t>
  </si>
  <si>
    <t>Tomás Pinto</t>
  </si>
  <si>
    <t>GCMO</t>
  </si>
  <si>
    <t>Guilherme Dias</t>
  </si>
  <si>
    <t>Francisco Vaz</t>
  </si>
  <si>
    <t>VFC</t>
  </si>
  <si>
    <t>André Palma</t>
  </si>
  <si>
    <t>SFEM</t>
  </si>
  <si>
    <t>Leonor Costa</t>
  </si>
  <si>
    <t>Maria Veiga</t>
  </si>
  <si>
    <t>Bruna Pinelas</t>
  </si>
  <si>
    <t>Inês Cecílio</t>
  </si>
  <si>
    <t>Maria Barba</t>
  </si>
  <si>
    <t>João Fernandes</t>
  </si>
  <si>
    <t>Diogo Vilela</t>
  </si>
  <si>
    <t>GMNA</t>
  </si>
  <si>
    <t>Frederico Rodrigues</t>
  </si>
  <si>
    <t>Vasco Peso</t>
  </si>
  <si>
    <t>Mariana Cascalheira</t>
  </si>
  <si>
    <t>Gonçalo Moreira</t>
  </si>
  <si>
    <t>Henrique Nascimento</t>
  </si>
  <si>
    <t>Paulo Fernandes</t>
  </si>
  <si>
    <t>Matilde Pereira</t>
  </si>
  <si>
    <t>Daniela Santos</t>
  </si>
  <si>
    <t>Margarida Agostinho</t>
  </si>
  <si>
    <t>Miguel Faria</t>
  </si>
  <si>
    <t>Nicholas Pickering</t>
  </si>
  <si>
    <t xml:space="preserve">João Bola </t>
  </si>
  <si>
    <t>Mafalda Brás</t>
  </si>
  <si>
    <t>Bruno Oliveira</t>
  </si>
  <si>
    <t>Diogo Cabral</t>
  </si>
  <si>
    <t>João Félix</t>
  </si>
  <si>
    <t>Tiago Pereira</t>
  </si>
  <si>
    <t>Diogo Costa</t>
  </si>
  <si>
    <t>Francisca Pinto</t>
  </si>
  <si>
    <t>João Saraiva</t>
  </si>
  <si>
    <t>Camila Viamonte</t>
  </si>
  <si>
    <t>GCVR</t>
  </si>
  <si>
    <t>Bruna Vitorino</t>
  </si>
  <si>
    <t>Carolina Vaz</t>
  </si>
  <si>
    <t>CTS</t>
  </si>
  <si>
    <t>Maria Carvalho</t>
  </si>
  <si>
    <t>Joana Abrantes</t>
  </si>
  <si>
    <t>Afonso Balrôa</t>
  </si>
  <si>
    <t>Ana Oliveira</t>
  </si>
  <si>
    <t>Diogo Fernandes</t>
  </si>
  <si>
    <t>Diana Gago</t>
  </si>
  <si>
    <t>Daniel Cavaco</t>
  </si>
  <si>
    <t>Inês Martins</t>
  </si>
  <si>
    <t>André Dias</t>
  </si>
  <si>
    <t>Sara Guido</t>
  </si>
  <si>
    <t>João Duarte</t>
  </si>
  <si>
    <t>CEDF</t>
  </si>
  <si>
    <t>Luís Gouveia</t>
  </si>
  <si>
    <t>GFMP</t>
  </si>
  <si>
    <t>André Graça</t>
  </si>
  <si>
    <t>GCT</t>
  </si>
  <si>
    <t xml:space="preserve">João Antunes </t>
  </si>
  <si>
    <t>SFGP</t>
  </si>
  <si>
    <t>GCO</t>
  </si>
  <si>
    <t>António Filipe</t>
  </si>
  <si>
    <t>Andreia Martins</t>
  </si>
  <si>
    <t>Camila Alves</t>
  </si>
  <si>
    <t>Andreia Berto</t>
  </si>
  <si>
    <t>Sofia Gil</t>
  </si>
  <si>
    <t xml:space="preserve"> VFC</t>
  </si>
  <si>
    <t>Sofia Pereira</t>
  </si>
  <si>
    <t>AAC/VFC</t>
  </si>
  <si>
    <t>Joana Abrantes, Sofia Gil</t>
  </si>
  <si>
    <t>Mariana Catarino</t>
  </si>
  <si>
    <t>Francisca Santos</t>
  </si>
  <si>
    <t>Margarida Amado</t>
  </si>
  <si>
    <t>Mariana Carvalho</t>
  </si>
  <si>
    <t>Beatriz Peng</t>
  </si>
  <si>
    <t>Beatriz Martins</t>
  </si>
  <si>
    <t>Bruna Li</t>
  </si>
  <si>
    <t>Silvia Saiote</t>
  </si>
  <si>
    <t>Tiago Costa</t>
  </si>
  <si>
    <t>Miguel Magalhães</t>
  </si>
  <si>
    <t>Lucas Santos</t>
  </si>
  <si>
    <t>Ruben Tavares</t>
  </si>
  <si>
    <t>AGSI</t>
  </si>
  <si>
    <t>Diogo Ganchinho</t>
  </si>
  <si>
    <t>Diogo Abreu</t>
  </si>
  <si>
    <t>Gabriel Albuquerque</t>
  </si>
  <si>
    <t>Miguel Marianito</t>
  </si>
  <si>
    <t>Rui Domingos</t>
  </si>
  <si>
    <t>Tatiana Li</t>
  </si>
  <si>
    <t>Ana Ramos</t>
  </si>
  <si>
    <t>Leonor Lopes</t>
  </si>
  <si>
    <t>Pedro Rocha</t>
  </si>
  <si>
    <t>Afonso Mota</t>
  </si>
  <si>
    <t>João Antunes</t>
  </si>
  <si>
    <t>Tiago Sousa</t>
  </si>
  <si>
    <t>Margarida C arreiro</t>
  </si>
  <si>
    <t>Ana Silva</t>
  </si>
  <si>
    <t>Matilde Brilhante</t>
  </si>
  <si>
    <t>GCSA</t>
  </si>
  <si>
    <t>Martim Lavado</t>
  </si>
  <si>
    <t>Pedro Ferreira</t>
  </si>
  <si>
    <t>Leonardo Dias</t>
  </si>
  <si>
    <t>Bruno Catarino</t>
  </si>
  <si>
    <t>Simão Brito</t>
  </si>
  <si>
    <t>Raquel Fernandes , Filipa Panóias</t>
  </si>
  <si>
    <t>Margarida Garcia, Mariana Alegre</t>
  </si>
  <si>
    <t>Sara Saraiva, Lara Jesus</t>
  </si>
  <si>
    <t>GCAL</t>
  </si>
  <si>
    <t>AgCC</t>
  </si>
  <si>
    <t>SEA</t>
  </si>
  <si>
    <t>Matilde Couto, Mariana Machado</t>
  </si>
  <si>
    <t>AcroCM</t>
  </si>
  <si>
    <t>Sofia Oliveira, Lara Petada</t>
  </si>
  <si>
    <t>Mara Sá, Inês Semedo</t>
  </si>
  <si>
    <t>Manuel Candeias, Francisco Semedo</t>
  </si>
  <si>
    <t>ADCPN</t>
  </si>
  <si>
    <t>João Silveira, Martim Silva</t>
  </si>
  <si>
    <t>Rafael Ribeiro, Afonso Castro, Fábio Gonçalves, João Martins</t>
  </si>
  <si>
    <t>AGPVI</t>
  </si>
  <si>
    <t>CAA</t>
  </si>
  <si>
    <t>Guilherme Henriques, Márcio Gonçalves, Iago Augusto, José Rosado</t>
  </si>
  <si>
    <t>Beatriz Roque, Gonçalo Sampaio</t>
  </si>
  <si>
    <t>GMFR</t>
  </si>
  <si>
    <t>GDSC</t>
  </si>
  <si>
    <t>Raquel Duarte, Lucas Silva</t>
  </si>
  <si>
    <t>Bruna Capeto, Rafael Branco</t>
  </si>
  <si>
    <t>Beatriz Mota, Dinis Cardoso</t>
  </si>
  <si>
    <t>Catarina Bacelar, Gustavo Sousa</t>
  </si>
  <si>
    <t>Ainôa Almeida, Hugo Coelho</t>
  </si>
  <si>
    <t>GRVMoc</t>
  </si>
  <si>
    <t>ARTE</t>
  </si>
  <si>
    <t>Catarina Santos, Cristiana Amorim</t>
  </si>
  <si>
    <t>Mª Leonor Martins, Patrícia Beco</t>
  </si>
  <si>
    <t>Daniela Taralunga, Filipa Clara</t>
  </si>
  <si>
    <t>Ana Calado, Filipa Clara</t>
  </si>
  <si>
    <t>Ana Silva, Mª Fátima Santos, Rita Costa</t>
  </si>
  <si>
    <t>LDC</t>
  </si>
  <si>
    <t>Vitória Carlos, Joana Diniz, Eva Cardoso</t>
  </si>
  <si>
    <t>Teresa Silva, Beatriz Ferreira, Maria Marvão</t>
  </si>
  <si>
    <t>Alexandra Simões, Constança Monteiro, Mª Helena Cunha</t>
  </si>
  <si>
    <t>Mónica Lima, Margarida Malato, Yasmin Rodriges</t>
  </si>
  <si>
    <t>Maria Moreno, Vanessa Zagareanu, Sofia Gonçalves</t>
  </si>
  <si>
    <t>Guilherme Henriques, Márcio Gonçalves</t>
  </si>
  <si>
    <t>Catarina Pereira, João Martins</t>
  </si>
  <si>
    <t>GDLousa</t>
  </si>
  <si>
    <t>Sofia Ferreira, Isaac Coelho</t>
  </si>
  <si>
    <t>Constança Machado, José Rosado</t>
  </si>
  <si>
    <t>Raquel Bernardo, Francisco Carrapato</t>
  </si>
  <si>
    <t>Catarina Grou, Lara Cintra, Leonor Carreira</t>
  </si>
  <si>
    <t>Maria Rosa, Mariana Morgado, Joana Jesus</t>
  </si>
  <si>
    <t>Lara Fonseca, Filipa Brás, Filipa Dias</t>
  </si>
  <si>
    <t>Laura Veloso, Isabel Cadima, Madalena Trindade</t>
  </si>
  <si>
    <t>Carolina Pinto, Matilde Melo, Madalena Dias</t>
  </si>
  <si>
    <t>Marta Oliveira, Tomás Cardoso</t>
  </si>
  <si>
    <t>Lara Silva, Diogo Ramos</t>
  </si>
  <si>
    <t>Beatriz Meireles, Daniela Teixeira, Margarida Barroso</t>
  </si>
  <si>
    <t>Sara Aguilar, Ana Gonçalves, Margarida Lima</t>
  </si>
  <si>
    <t>Bárbara Figueiredo, Inês Germano, Maraia Almeida</t>
  </si>
  <si>
    <t>Bárbara Sequeira, Francisca Maia, Francisca Sampaio Maia</t>
  </si>
  <si>
    <t>Rita Ferreira, Ana Teixeira</t>
  </si>
  <si>
    <t>Leonor Cruz, Beatriz Domingues</t>
  </si>
  <si>
    <t>Beatriz Carneiro, Bruna Gonçalves</t>
  </si>
  <si>
    <t>Maria Gaspar, Liana Asseiceiro, Filipa Henriques</t>
  </si>
  <si>
    <t>Rita Vieira, Beatriz Costa, Inês Faria</t>
  </si>
  <si>
    <t>Beatriz Ferreira, Eduardo Mata</t>
  </si>
  <si>
    <t>Carolina Dias, Bruno Tavares</t>
  </si>
  <si>
    <t>Fábio Beco, Bruno Ramalho</t>
  </si>
  <si>
    <t>Miguel Silva, Henrique Silva, Frederico Silva, Henrique Piqueiro</t>
  </si>
  <si>
    <t>one touch DMT JUN M</t>
  </si>
  <si>
    <t>15:25 - 15:40</t>
  </si>
  <si>
    <t>15:40 - 15:55</t>
  </si>
  <si>
    <t>19:25 - 19:40</t>
  </si>
  <si>
    <t>CERIMÓNIA PROTOCOLAR ACRO JUN PMx e GR F; DMT JUN F/M; AER JUN GR/TRIO e SEN IF/IM</t>
  </si>
  <si>
    <t>CPACRO SEN PF, PM, PMx, GR F; AER E JUN TRIO, IM, IF, E SEN IM e TRIO; TUM JUN F e M</t>
  </si>
  <si>
    <t>CP ACRO E JUN PMx, PF, GR F; AER E SEN IF; DMT M SEN EL; TUM M/F SEN EL</t>
  </si>
  <si>
    <t>CP ACRO E SEN PF, GR F; DMT F JUN EL; TUM M/F JUN EL</t>
  </si>
  <si>
    <t>CP ACRO E SEN PMx, PM, GR M; DMT F E SEN; DMT M E JUN</t>
  </si>
  <si>
    <t>CP DMT/TUM  F/M SEN</t>
  </si>
  <si>
    <t>16:00 - 16:15</t>
  </si>
  <si>
    <t>16:29- 16:37</t>
  </si>
  <si>
    <t>16:52 - 17:00</t>
  </si>
  <si>
    <t>17:17 - 17:25</t>
  </si>
  <si>
    <t>17:43 - 17:51</t>
  </si>
  <si>
    <t>18:10- 18:18</t>
  </si>
  <si>
    <t>18:45 - 19:00</t>
  </si>
  <si>
    <t>19:20 - 19:28</t>
  </si>
  <si>
    <t>19:49 - 19:57</t>
  </si>
  <si>
    <t>20:19 - 20:27</t>
  </si>
  <si>
    <t>20:25- 20:40</t>
  </si>
  <si>
    <t>20:40 - 20:55</t>
  </si>
  <si>
    <t>21:25 - 21:40</t>
  </si>
  <si>
    <t>Abertura do recinto para treinos livres as 7h30</t>
  </si>
  <si>
    <t>Matos - Almeida - Santos - Sucena - Gomes</t>
  </si>
  <si>
    <t>Inês Moreira, Matilde Vieira, Maria Viana</t>
  </si>
  <si>
    <t>CP - GR Sen, Jun El, Sen el + GAF Sen, Jun El + GAM Jun
AQUECIMENTO GAM SEN e SEN EL, TRA F SEN EL</t>
  </si>
  <si>
    <t>CP GAM Sen e Sen EL + TRI SEN, Jun EL e Sen EL
AQUEC GAM JUN EL GAF Sen EL e TRI JUN F</t>
  </si>
  <si>
    <t>CP GAM jun EL + TRI JUN + GAF SEN EL
AQUEC GAF JUN /GR SEN</t>
  </si>
  <si>
    <t>Henrique Moreira</t>
  </si>
  <si>
    <t>Rita Ferreira</t>
  </si>
  <si>
    <t>Catarina Nunes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</si>
</sst>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0.00000000000"/>
  </numFmts>
  <fonts count="2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2" tint="-0.499984740745262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4" fillId="0" borderId="0" xfId="0" applyFont="1"/>
    <xf numFmtId="21" fontId="0" fillId="0" borderId="0" xfId="0" applyNumberFormat="1"/>
    <xf numFmtId="164" fontId="0" fillId="0" borderId="0" xfId="0" applyNumberFormat="1"/>
    <xf numFmtId="0" fontId="5" fillId="2" borderId="0" xfId="0" applyFont="1" applyFill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10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Fill="1"/>
    <xf numFmtId="0" fontId="14" fillId="0" borderId="0" xfId="0" applyFont="1"/>
    <xf numFmtId="0" fontId="1" fillId="0" borderId="0" xfId="0" applyFont="1" applyFill="1"/>
    <xf numFmtId="0" fontId="0" fillId="0" borderId="0" xfId="0" applyFill="1"/>
    <xf numFmtId="0" fontId="13" fillId="0" borderId="0" xfId="0" applyFont="1"/>
    <xf numFmtId="0" fontId="15" fillId="5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/>
    </xf>
    <xf numFmtId="0" fontId="5" fillId="0" borderId="0" xfId="0" applyFont="1" applyFill="1"/>
    <xf numFmtId="21" fontId="0" fillId="0" borderId="0" xfId="0" applyNumberFormat="1" applyFill="1"/>
    <xf numFmtId="0" fontId="7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7" fillId="4" borderId="0" xfId="0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right"/>
    </xf>
    <xf numFmtId="0" fontId="14" fillId="0" borderId="0" xfId="0" applyFont="1" applyFill="1"/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165" fontId="0" fillId="0" borderId="0" xfId="0" applyNumberFormat="1"/>
    <xf numFmtId="0" fontId="8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NumberFormat="1"/>
    <xf numFmtId="21" fontId="4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center" vertical="center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21" fontId="4" fillId="0" borderId="0" xfId="0" applyNumberFormat="1" applyFont="1"/>
    <xf numFmtId="0" fontId="6" fillId="0" borderId="0" xfId="0" applyFont="1"/>
    <xf numFmtId="0" fontId="8" fillId="0" borderId="0" xfId="0" applyFont="1" applyFill="1"/>
    <xf numFmtId="21" fontId="4" fillId="0" borderId="0" xfId="0" applyNumberFormat="1" applyFont="1" applyFill="1"/>
    <xf numFmtId="0" fontId="0" fillId="0" borderId="0" xfId="0" applyFill="1"/>
    <xf numFmtId="0" fontId="17" fillId="2" borderId="13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Fill="1"/>
    <xf numFmtId="17" fontId="8" fillId="0" borderId="0" xfId="0" applyNumberFormat="1" applyFont="1" applyFill="1"/>
    <xf numFmtId="17" fontId="8" fillId="0" borderId="0" xfId="0" applyNumberFormat="1" applyFont="1"/>
    <xf numFmtId="0" fontId="2" fillId="0" borderId="0" xfId="0" applyNumberFormat="1" applyFont="1" applyFill="1"/>
    <xf numFmtId="0" fontId="6" fillId="0" borderId="0" xfId="0" applyFont="1" applyFill="1" applyAlignment="1">
      <alignment horizontal="center"/>
    </xf>
    <xf numFmtId="21" fontId="2" fillId="0" borderId="0" xfId="0" applyNumberFormat="1" applyFont="1" applyFill="1"/>
    <xf numFmtId="21" fontId="2" fillId="2" borderId="13" xfId="0" applyNumberFormat="1" applyFont="1" applyFill="1" applyBorder="1"/>
    <xf numFmtId="21" fontId="2" fillId="0" borderId="0" xfId="0" applyNumberFormat="1" applyFont="1" applyFill="1" applyBorder="1"/>
    <xf numFmtId="21" fontId="4" fillId="2" borderId="13" xfId="0" applyNumberFormat="1" applyFont="1" applyFill="1" applyBorder="1"/>
    <xf numFmtId="164" fontId="0" fillId="0" borderId="0" xfId="0" applyNumberFormat="1" applyFill="1"/>
    <xf numFmtId="0" fontId="10" fillId="0" borderId="0" xfId="0" applyFont="1" applyFill="1" applyBorder="1" applyAlignment="1">
      <alignment horizontal="center" vertical="center"/>
    </xf>
    <xf numFmtId="21" fontId="2" fillId="7" borderId="13" xfId="0" applyNumberFormat="1" applyFont="1" applyFill="1" applyBorder="1"/>
    <xf numFmtId="164" fontId="4" fillId="0" borderId="0" xfId="0" applyNumberFormat="1" applyFont="1" applyFill="1" applyAlignment="1">
      <alignment wrapText="1"/>
    </xf>
    <xf numFmtId="21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/>
    <xf numFmtId="17" fontId="7" fillId="0" borderId="0" xfId="0" applyNumberFormat="1" applyFont="1" applyFill="1"/>
    <xf numFmtId="17" fontId="6" fillId="0" borderId="0" xfId="0" applyNumberFormat="1" applyFont="1" applyFill="1"/>
    <xf numFmtId="21" fontId="8" fillId="0" borderId="0" xfId="0" applyNumberFormat="1" applyFont="1" applyFill="1"/>
    <xf numFmtId="21" fontId="8" fillId="2" borderId="13" xfId="0" applyNumberFormat="1" applyFont="1" applyFill="1" applyBorder="1" applyAlignment="1">
      <alignment horizontal="right"/>
    </xf>
    <xf numFmtId="21" fontId="8" fillId="0" borderId="0" xfId="0" applyNumberFormat="1" applyFont="1" applyFill="1" applyBorder="1" applyAlignment="1">
      <alignment horizontal="right"/>
    </xf>
    <xf numFmtId="21" fontId="8" fillId="0" borderId="0" xfId="0" applyNumberFormat="1" applyFont="1"/>
    <xf numFmtId="17" fontId="6" fillId="0" borderId="0" xfId="0" applyNumberFormat="1" applyFont="1"/>
    <xf numFmtId="164" fontId="4" fillId="0" borderId="0" xfId="0" applyNumberFormat="1" applyFont="1" applyFill="1" applyAlignment="1">
      <alignment horizontal="right"/>
    </xf>
    <xf numFmtId="21" fontId="4" fillId="0" borderId="0" xfId="0" applyNumberFormat="1" applyFont="1" applyFill="1" applyAlignment="1">
      <alignment horizontal="right"/>
    </xf>
    <xf numFmtId="0" fontId="0" fillId="0" borderId="0" xfId="0"/>
    <xf numFmtId="0" fontId="8" fillId="0" borderId="0" xfId="0" applyFont="1"/>
    <xf numFmtId="0" fontId="0" fillId="0" borderId="0" xfId="0"/>
    <xf numFmtId="0" fontId="4" fillId="2" borderId="0" xfId="0" applyFont="1" applyFill="1"/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/>
    <xf numFmtId="0" fontId="21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/>
    <xf numFmtId="49" fontId="4" fillId="0" borderId="0" xfId="0" applyNumberFormat="1" applyFont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vertical="center" wrapText="1"/>
    </xf>
    <xf numFmtId="0" fontId="22" fillId="2" borderId="0" xfId="0" applyFont="1" applyFill="1" applyAlignment="1"/>
    <xf numFmtId="14" fontId="23" fillId="2" borderId="0" xfId="0" applyNumberFormat="1" applyFont="1" applyFill="1" applyAlignment="1"/>
    <xf numFmtId="0" fontId="1" fillId="4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21" fontId="5" fillId="2" borderId="13" xfId="0" applyNumberFormat="1" applyFont="1" applyFill="1" applyBorder="1" applyAlignment="1">
      <alignment vertical="center"/>
    </xf>
    <xf numFmtId="0" fontId="8" fillId="8" borderId="0" xfId="0" applyFont="1" applyFill="1"/>
    <xf numFmtId="0" fontId="6" fillId="8" borderId="0" xfId="0" applyFont="1" applyFill="1"/>
    <xf numFmtId="0" fontId="4" fillId="8" borderId="0" xfId="0" applyFont="1" applyFill="1"/>
    <xf numFmtId="0" fontId="4" fillId="8" borderId="0" xfId="0" applyFont="1" applyFill="1" applyAlignment="1">
      <alignment vertical="center" wrapText="1"/>
    </xf>
    <xf numFmtId="0" fontId="24" fillId="8" borderId="0" xfId="0" applyFont="1" applyFill="1"/>
    <xf numFmtId="0" fontId="25" fillId="8" borderId="0" xfId="0" applyFont="1" applyFill="1"/>
    <xf numFmtId="0" fontId="26" fillId="8" borderId="0" xfId="0" applyFont="1" applyFill="1"/>
    <xf numFmtId="0" fontId="10" fillId="8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/>
    <xf numFmtId="0" fontId="18" fillId="2" borderId="12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0" fontId="0" fillId="0" borderId="0" xfId="0" applyAlignment="1"/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wrapText="1"/>
    </xf>
    <xf numFmtId="0" fontId="17" fillId="7" borderId="13" xfId="0" applyFont="1" applyFill="1" applyBorder="1" applyAlignment="1">
      <alignment horizontal="center" wrapText="1"/>
    </xf>
    <xf numFmtId="0" fontId="17" fillId="7" borderId="13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6"/>
  <sheetViews>
    <sheetView tabSelected="1" zoomScale="85" zoomScaleNormal="85" workbookViewId="0">
      <pane ySplit="5" topLeftCell="A150" activePane="bottomLeft" state="frozen"/>
      <selection pane="bottomLeft" activeCell="H159" sqref="H159"/>
    </sheetView>
  </sheetViews>
  <sheetFormatPr defaultRowHeight="18.75"/>
  <cols>
    <col min="1" max="1" width="7" customWidth="1"/>
    <col min="2" max="2" width="76.28515625" style="4" customWidth="1"/>
    <col min="3" max="3" width="12.7109375" style="4" customWidth="1"/>
    <col min="4" max="4" width="11" style="4" customWidth="1"/>
    <col min="5" max="5" width="11.28515625" style="4" bestFit="1" customWidth="1"/>
    <col min="6" max="6" width="17" style="4" bestFit="1" customWidth="1"/>
    <col min="7" max="7" width="20.28515625" style="4" bestFit="1" customWidth="1"/>
    <col min="8" max="8" width="22" style="4" customWidth="1"/>
    <col min="10" max="10" width="16.5703125" bestFit="1" customWidth="1"/>
    <col min="13" max="13" width="14.42578125" bestFit="1" customWidth="1"/>
  </cols>
  <sheetData>
    <row r="1" spans="1:11" ht="26.25" customHeight="1">
      <c r="A1" s="120" t="s">
        <v>175</v>
      </c>
      <c r="B1" s="120"/>
      <c r="C1" s="120"/>
      <c r="D1" s="120"/>
      <c r="E1" s="120"/>
      <c r="F1" s="120"/>
      <c r="G1" s="120"/>
      <c r="H1" s="103"/>
    </row>
    <row r="2" spans="1:11" ht="26.25" customHeight="1">
      <c r="A2" s="120" t="s">
        <v>49</v>
      </c>
      <c r="B2" s="120"/>
      <c r="C2" s="120"/>
      <c r="D2" s="120"/>
      <c r="E2" s="120"/>
      <c r="F2" s="120"/>
      <c r="G2" s="120"/>
      <c r="H2" s="103"/>
    </row>
    <row r="3" spans="1:11">
      <c r="A3" s="121">
        <f ca="1" xml:space="preserve"> NOW()</f>
        <v>43623.484723842594</v>
      </c>
      <c r="B3" s="121"/>
      <c r="C3" s="121"/>
      <c r="D3" s="121"/>
      <c r="E3" s="121"/>
      <c r="F3" s="121"/>
      <c r="G3" s="121"/>
      <c r="H3" s="104"/>
    </row>
    <row r="4" spans="1:11" ht="18.75" customHeight="1">
      <c r="A4" s="119"/>
      <c r="B4" s="119"/>
      <c r="C4" s="119"/>
      <c r="D4" s="119"/>
      <c r="E4" s="119"/>
      <c r="F4" s="119"/>
      <c r="G4" s="119"/>
      <c r="H4" s="2"/>
    </row>
    <row r="5" spans="1:11" s="13" customFormat="1">
      <c r="A5" s="12" t="s">
        <v>0</v>
      </c>
      <c r="B5" s="89" t="s">
        <v>25</v>
      </c>
      <c r="C5" s="89" t="s">
        <v>8</v>
      </c>
      <c r="D5" s="89" t="s">
        <v>2</v>
      </c>
      <c r="E5" s="89" t="s">
        <v>4</v>
      </c>
      <c r="F5" s="89" t="s">
        <v>5</v>
      </c>
      <c r="G5" s="89" t="s">
        <v>3</v>
      </c>
      <c r="H5" s="105" t="s">
        <v>10</v>
      </c>
    </row>
    <row r="6" spans="1:11" s="13" customFormat="1" ht="21">
      <c r="A6" s="12"/>
      <c r="B6" s="123" t="s">
        <v>682</v>
      </c>
      <c r="C6" s="124"/>
      <c r="D6" s="124"/>
      <c r="E6" s="124"/>
      <c r="F6" s="124"/>
      <c r="G6" s="124"/>
      <c r="H6" s="124"/>
      <c r="I6" s="48"/>
      <c r="J6" s="48"/>
      <c r="K6" s="48"/>
    </row>
    <row r="7" spans="1:11" ht="18.75" customHeight="1">
      <c r="A7" s="1"/>
      <c r="B7" s="117" t="s">
        <v>152</v>
      </c>
      <c r="C7" s="117"/>
      <c r="D7" s="117"/>
      <c r="E7" s="117"/>
      <c r="F7" s="117"/>
      <c r="G7" s="3" t="s">
        <v>198</v>
      </c>
      <c r="H7" s="3"/>
      <c r="I7" s="5"/>
    </row>
    <row r="8" spans="1:11" ht="18.75" customHeight="1">
      <c r="A8" s="1">
        <v>1</v>
      </c>
      <c r="B8" s="90" t="s">
        <v>398</v>
      </c>
      <c r="C8" s="90" t="s">
        <v>399</v>
      </c>
      <c r="D8" s="90" t="s">
        <v>26</v>
      </c>
      <c r="E8" s="90" t="s">
        <v>14</v>
      </c>
      <c r="F8" s="90" t="s">
        <v>447</v>
      </c>
      <c r="G8" s="50">
        <v>0.35416666666666669</v>
      </c>
      <c r="H8" s="2"/>
      <c r="I8" s="5"/>
      <c r="J8" s="42">
        <v>2.0833333333333298E-3</v>
      </c>
      <c r="K8" t="s">
        <v>109</v>
      </c>
    </row>
    <row r="9" spans="1:11" ht="18.75" customHeight="1">
      <c r="A9" s="1">
        <v>2</v>
      </c>
      <c r="B9" s="90" t="s">
        <v>400</v>
      </c>
      <c r="C9" s="90" t="s">
        <v>401</v>
      </c>
      <c r="D9" s="90" t="s">
        <v>26</v>
      </c>
      <c r="E9" s="90" t="s">
        <v>27</v>
      </c>
      <c r="F9" s="90" t="s">
        <v>448</v>
      </c>
      <c r="G9" s="53">
        <f>+IF(D8="TUM",G8+0.0005208,IF(D8="DMT",G8+0.0005208,IF(D8="ACRO",G8+0.0019097222,IF(D8="TRS",G8+0.000694444444444444,IF(D8="AER",G8+0.00121527777777778,IF(D8="TG",G8+0.0019097222,G8+1.00191))))))</f>
        <v>0.3560763888666667</v>
      </c>
      <c r="H9" s="2"/>
      <c r="I9" s="5"/>
      <c r="J9" s="42">
        <v>5.2083333333333333E-4</v>
      </c>
      <c r="K9" t="s">
        <v>111</v>
      </c>
    </row>
    <row r="10" spans="1:11" ht="18.75" customHeight="1">
      <c r="A10" s="1">
        <v>3</v>
      </c>
      <c r="B10" s="90" t="s">
        <v>402</v>
      </c>
      <c r="C10" s="90" t="s">
        <v>403</v>
      </c>
      <c r="D10" s="90" t="s">
        <v>26</v>
      </c>
      <c r="E10" s="90" t="s">
        <v>28</v>
      </c>
      <c r="F10" s="90" t="s">
        <v>449</v>
      </c>
      <c r="G10" s="53">
        <f>+IF(D9="TUM",G9+0.0005208,IF(D9="DMT",G9+0.0005208,IF(D9="ACRO",G9+0.0019097222,IF(D9="TRS",G9+0.00104166666666667,IF(D9="AER",G9+0.00121527777777778,IF(D9="TG",G9+0.0019097222,G9+1.00191))))))</f>
        <v>0.35798611106666672</v>
      </c>
      <c r="H10" s="2"/>
      <c r="I10" s="5"/>
      <c r="J10" s="42">
        <v>1.90972222222222E-3</v>
      </c>
      <c r="K10" t="s">
        <v>112</v>
      </c>
    </row>
    <row r="11" spans="1:11" ht="18.75" customHeight="1">
      <c r="A11" s="1">
        <v>4</v>
      </c>
      <c r="B11" s="118" t="s">
        <v>152</v>
      </c>
      <c r="C11" s="122"/>
      <c r="D11" s="122"/>
      <c r="E11" s="122"/>
      <c r="F11" s="122"/>
      <c r="G11" s="122"/>
      <c r="H11" s="2"/>
      <c r="I11" s="5"/>
      <c r="J11" s="42"/>
    </row>
    <row r="12" spans="1:11" ht="18.75" customHeight="1">
      <c r="A12" s="1">
        <v>5</v>
      </c>
      <c r="B12" s="91" t="s">
        <v>404</v>
      </c>
      <c r="C12" s="91" t="s">
        <v>401</v>
      </c>
      <c r="D12" s="90" t="s">
        <v>26</v>
      </c>
      <c r="E12" s="90" t="s">
        <v>14</v>
      </c>
      <c r="F12" s="90" t="s">
        <v>450</v>
      </c>
      <c r="G12" s="53">
        <f>+IF(D10="ACRO",G10+0.0019097222,IF(D10="TRS",G10+0.0005208,IF(D10="AER",G10+0.00121527777777778,IF(D10="TG",G10+0.0019097222,G10+1.00191))))+$J$8</f>
        <v>0.36197916660000007</v>
      </c>
      <c r="H12" s="2"/>
      <c r="I12" s="5"/>
      <c r="J12" s="45">
        <v>1.21527777777778E-3</v>
      </c>
      <c r="K12" t="s">
        <v>151</v>
      </c>
    </row>
    <row r="13" spans="1:11" ht="18.75" customHeight="1">
      <c r="A13" s="1">
        <v>6</v>
      </c>
      <c r="B13" s="91" t="s">
        <v>405</v>
      </c>
      <c r="C13" s="91" t="s">
        <v>406</v>
      </c>
      <c r="D13" s="90" t="s">
        <v>26</v>
      </c>
      <c r="E13" s="90" t="s">
        <v>27</v>
      </c>
      <c r="F13" s="90" t="s">
        <v>451</v>
      </c>
      <c r="G13" s="53">
        <f t="shared" ref="G13:G34" si="0">+IF(D12="ACRO",G12+0.0019097222,IF(D12="TRS",G12+0.0005208,IF(D12="AER",G12+0.00121527777777778,IF(D12="TG",G12+0.0019097222,G12+1.00191))))</f>
        <v>0.36388888880000009</v>
      </c>
      <c r="H13" s="2"/>
      <c r="I13" s="5"/>
    </row>
    <row r="14" spans="1:11" ht="18.75" customHeight="1">
      <c r="A14" s="1">
        <v>7</v>
      </c>
      <c r="B14" s="91" t="s">
        <v>407</v>
      </c>
      <c r="C14" s="91" t="s">
        <v>401</v>
      </c>
      <c r="D14" s="90" t="s">
        <v>26</v>
      </c>
      <c r="E14" s="90" t="s">
        <v>28</v>
      </c>
      <c r="F14" s="90" t="s">
        <v>452</v>
      </c>
      <c r="G14" s="53">
        <f t="shared" si="0"/>
        <v>0.36579861100000011</v>
      </c>
      <c r="H14" s="2"/>
      <c r="I14" s="5"/>
    </row>
    <row r="15" spans="1:11" ht="18.75" customHeight="1">
      <c r="A15" s="1">
        <v>8</v>
      </c>
      <c r="B15" s="118" t="s">
        <v>152</v>
      </c>
      <c r="C15" s="119"/>
      <c r="D15" s="119"/>
      <c r="E15" s="119"/>
      <c r="F15" s="119"/>
      <c r="G15" s="119"/>
      <c r="H15" s="2"/>
      <c r="I15" s="5"/>
    </row>
    <row r="16" spans="1:11" ht="18.75" customHeight="1">
      <c r="A16" s="1">
        <v>9</v>
      </c>
      <c r="B16" s="91" t="s">
        <v>408</v>
      </c>
      <c r="C16" s="91" t="s">
        <v>271</v>
      </c>
      <c r="D16" s="90" t="s">
        <v>26</v>
      </c>
      <c r="E16" s="90" t="s">
        <v>14</v>
      </c>
      <c r="F16" s="90" t="s">
        <v>453</v>
      </c>
      <c r="G16" s="53">
        <f>+IF(D14="ACRO",G14+0.0019097222,IF(D14="TRS",G14+0.0005208,IF(D14="AER",G14+0.00121527777777778,IF(D14="TG",G14+0.0019097222,G14+1.00191))))+J8</f>
        <v>0.36979166653333345</v>
      </c>
      <c r="H16" s="2"/>
      <c r="I16" s="5"/>
    </row>
    <row r="17" spans="1:11" ht="18.75" customHeight="1">
      <c r="A17" s="1">
        <v>10</v>
      </c>
      <c r="B17" s="90" t="s">
        <v>398</v>
      </c>
      <c r="C17" s="90" t="s">
        <v>399</v>
      </c>
      <c r="D17" s="90" t="s">
        <v>26</v>
      </c>
      <c r="E17" s="90" t="s">
        <v>27</v>
      </c>
      <c r="F17" s="90" t="s">
        <v>447</v>
      </c>
      <c r="G17" s="53">
        <f t="shared" si="0"/>
        <v>0.37170138873333347</v>
      </c>
      <c r="H17" s="2"/>
      <c r="I17" s="5"/>
    </row>
    <row r="18" spans="1:11" ht="18.75" customHeight="1">
      <c r="A18" s="1">
        <v>11</v>
      </c>
      <c r="B18" s="90" t="s">
        <v>400</v>
      </c>
      <c r="C18" s="90" t="s">
        <v>401</v>
      </c>
      <c r="D18" s="90" t="s">
        <v>26</v>
      </c>
      <c r="E18" s="90" t="s">
        <v>28</v>
      </c>
      <c r="F18" s="90" t="s">
        <v>448</v>
      </c>
      <c r="G18" s="53">
        <f t="shared" si="0"/>
        <v>0.37361111093333349</v>
      </c>
      <c r="H18" s="2"/>
      <c r="I18" s="5"/>
    </row>
    <row r="19" spans="1:11" ht="18.75" customHeight="1">
      <c r="A19" s="1">
        <v>12</v>
      </c>
      <c r="B19" s="118" t="s">
        <v>152</v>
      </c>
      <c r="C19" s="119"/>
      <c r="D19" s="119"/>
      <c r="E19" s="119"/>
      <c r="F19" s="119"/>
      <c r="G19" s="119"/>
      <c r="H19" s="2"/>
      <c r="I19" s="5"/>
    </row>
    <row r="20" spans="1:11" ht="18.75" customHeight="1">
      <c r="A20" s="1">
        <v>13</v>
      </c>
      <c r="B20" s="90" t="s">
        <v>402</v>
      </c>
      <c r="C20" s="90" t="s">
        <v>403</v>
      </c>
      <c r="D20" s="90" t="s">
        <v>26</v>
      </c>
      <c r="E20" s="90" t="s">
        <v>14</v>
      </c>
      <c r="F20" s="90" t="s">
        <v>449</v>
      </c>
      <c r="G20" s="53">
        <f>+IF(D18="ACRO",G18+0.0019097222,IF(D18="TRS",G18+0.0005208,IF(D18="AER",G18+0.00121527777777778,IF(D18="TG",G18+0.0019097222,G18+1.00191))))+J8</f>
        <v>0.37760416646666684</v>
      </c>
      <c r="H20" s="2"/>
      <c r="I20" s="5"/>
    </row>
    <row r="21" spans="1:11" ht="18.75" customHeight="1">
      <c r="A21" s="1">
        <v>14</v>
      </c>
      <c r="B21" s="91" t="s">
        <v>404</v>
      </c>
      <c r="C21" s="91" t="s">
        <v>401</v>
      </c>
      <c r="D21" s="90" t="s">
        <v>26</v>
      </c>
      <c r="E21" s="90" t="s">
        <v>27</v>
      </c>
      <c r="F21" s="90" t="s">
        <v>450</v>
      </c>
      <c r="G21" s="53">
        <f t="shared" si="0"/>
        <v>0.37951388866666685</v>
      </c>
      <c r="H21" s="2"/>
      <c r="I21" s="5"/>
    </row>
    <row r="22" spans="1:11" ht="18.75" customHeight="1">
      <c r="A22" s="1">
        <v>15</v>
      </c>
      <c r="B22" s="91" t="s">
        <v>405</v>
      </c>
      <c r="C22" s="91" t="s">
        <v>406</v>
      </c>
      <c r="D22" s="90" t="s">
        <v>26</v>
      </c>
      <c r="E22" s="90" t="s">
        <v>28</v>
      </c>
      <c r="F22" s="90" t="s">
        <v>451</v>
      </c>
      <c r="G22" s="53">
        <f t="shared" si="0"/>
        <v>0.38142361086666687</v>
      </c>
      <c r="H22" s="2"/>
      <c r="I22" s="5"/>
    </row>
    <row r="23" spans="1:11" ht="18.75" customHeight="1">
      <c r="A23" s="1">
        <v>16</v>
      </c>
      <c r="B23" s="118" t="s">
        <v>152</v>
      </c>
      <c r="C23" s="122"/>
      <c r="D23" s="122"/>
      <c r="E23" s="122"/>
      <c r="F23" s="122"/>
      <c r="G23" s="122"/>
      <c r="H23" s="2"/>
      <c r="I23" s="5"/>
    </row>
    <row r="24" spans="1:11" ht="18.75" customHeight="1">
      <c r="A24" s="1">
        <v>17</v>
      </c>
      <c r="B24" s="91" t="s">
        <v>407</v>
      </c>
      <c r="C24" s="91" t="s">
        <v>401</v>
      </c>
      <c r="D24" s="90" t="s">
        <v>26</v>
      </c>
      <c r="E24" s="90" t="s">
        <v>14</v>
      </c>
      <c r="F24" s="90" t="s">
        <v>452</v>
      </c>
      <c r="G24" s="53">
        <f>+IF(D22="ACRO",G22+0.0019097222,IF(D22="TRS",G22+0.0005208,IF(D22="AER",G22+0.00121527777777778,IF(D22="TG",G22+0.0019097222,G22+1.00191))))+J8</f>
        <v>0.38541666640000022</v>
      </c>
      <c r="H24" s="2"/>
      <c r="I24" s="5"/>
    </row>
    <row r="25" spans="1:11" ht="18.75" customHeight="1">
      <c r="A25" s="1">
        <v>18</v>
      </c>
      <c r="B25" s="91" t="s">
        <v>408</v>
      </c>
      <c r="C25" s="91" t="s">
        <v>271</v>
      </c>
      <c r="D25" s="90" t="s">
        <v>26</v>
      </c>
      <c r="E25" s="90" t="s">
        <v>27</v>
      </c>
      <c r="F25" s="90" t="s">
        <v>453</v>
      </c>
      <c r="G25" s="53">
        <f t="shared" si="0"/>
        <v>0.38732638860000024</v>
      </c>
      <c r="H25" s="2"/>
      <c r="I25" s="5"/>
    </row>
    <row r="26" spans="1:11" ht="18.75" customHeight="1">
      <c r="A26" s="1">
        <v>19</v>
      </c>
      <c r="B26" s="90" t="s">
        <v>398</v>
      </c>
      <c r="C26" s="90" t="s">
        <v>399</v>
      </c>
      <c r="D26" s="90" t="s">
        <v>26</v>
      </c>
      <c r="E26" s="90" t="s">
        <v>28</v>
      </c>
      <c r="F26" s="90" t="s">
        <v>447</v>
      </c>
      <c r="G26" s="53">
        <f t="shared" si="0"/>
        <v>0.38923611080000026</v>
      </c>
      <c r="H26" s="2"/>
      <c r="I26" s="5"/>
    </row>
    <row r="27" spans="1:11" ht="18.75" customHeight="1">
      <c r="A27" s="1">
        <v>20</v>
      </c>
      <c r="B27" s="118" t="s">
        <v>152</v>
      </c>
      <c r="C27" s="119"/>
      <c r="D27" s="119"/>
      <c r="E27" s="119"/>
      <c r="F27" s="119"/>
      <c r="G27" s="119"/>
      <c r="H27" s="2"/>
      <c r="I27" s="5"/>
    </row>
    <row r="28" spans="1:11" ht="18.75" customHeight="1">
      <c r="A28" s="1">
        <v>21</v>
      </c>
      <c r="B28" s="90" t="s">
        <v>400</v>
      </c>
      <c r="C28" s="90" t="s">
        <v>401</v>
      </c>
      <c r="D28" s="90" t="s">
        <v>26</v>
      </c>
      <c r="E28" s="90" t="s">
        <v>14</v>
      </c>
      <c r="F28" s="90" t="s">
        <v>448</v>
      </c>
      <c r="G28" s="53">
        <f>+IF(D26="ACRO",G26+0.0019097222,IF(D26="TRS",G26+0.0005208,IF(D26="AER",G26+0.00121527777777778,IF(D26="TG",G26+0.0019097222,G26+1.00191))))+J8</f>
        <v>0.3932291663333336</v>
      </c>
      <c r="H28" s="2"/>
      <c r="I28" s="5"/>
      <c r="J28" s="45">
        <v>4.1666666666666666E-3</v>
      </c>
      <c r="K28" t="s">
        <v>199</v>
      </c>
    </row>
    <row r="29" spans="1:11" ht="18.75" customHeight="1">
      <c r="A29" s="1">
        <v>22</v>
      </c>
      <c r="B29" s="90" t="s">
        <v>402</v>
      </c>
      <c r="C29" s="90" t="s">
        <v>403</v>
      </c>
      <c r="D29" s="90" t="s">
        <v>26</v>
      </c>
      <c r="E29" s="90" t="s">
        <v>27</v>
      </c>
      <c r="F29" s="90" t="s">
        <v>449</v>
      </c>
      <c r="G29" s="53">
        <f t="shared" si="0"/>
        <v>0.39513888853333362</v>
      </c>
      <c r="H29" s="2"/>
      <c r="I29" s="5"/>
      <c r="J29" s="42">
        <v>2.0833333333333298E-3</v>
      </c>
      <c r="K29" t="s">
        <v>109</v>
      </c>
    </row>
    <row r="30" spans="1:11" ht="18.75" customHeight="1">
      <c r="A30" s="1">
        <v>23</v>
      </c>
      <c r="B30" s="91" t="s">
        <v>404</v>
      </c>
      <c r="C30" s="91" t="s">
        <v>401</v>
      </c>
      <c r="D30" s="90" t="s">
        <v>26</v>
      </c>
      <c r="E30" s="90" t="s">
        <v>28</v>
      </c>
      <c r="F30" s="90" t="s">
        <v>450</v>
      </c>
      <c r="G30" s="53">
        <f t="shared" si="0"/>
        <v>0.39704861073333364</v>
      </c>
      <c r="H30" s="2"/>
      <c r="I30" s="5"/>
      <c r="J30" s="42">
        <v>5.2083333333333333E-4</v>
      </c>
      <c r="K30" t="s">
        <v>111</v>
      </c>
    </row>
    <row r="31" spans="1:11" ht="18.75" customHeight="1">
      <c r="A31" s="1">
        <v>24</v>
      </c>
      <c r="B31" s="118" t="s">
        <v>152</v>
      </c>
      <c r="C31" s="119"/>
      <c r="D31" s="119"/>
      <c r="E31" s="119"/>
      <c r="F31" s="119"/>
      <c r="G31" s="119"/>
      <c r="H31" s="2"/>
      <c r="I31" s="5"/>
      <c r="J31" s="42">
        <v>1.90972222222222E-3</v>
      </c>
      <c r="K31" t="s">
        <v>112</v>
      </c>
    </row>
    <row r="32" spans="1:11" ht="18.75" customHeight="1">
      <c r="A32" s="1">
        <v>25</v>
      </c>
      <c r="B32" s="91" t="s">
        <v>405</v>
      </c>
      <c r="C32" s="91" t="s">
        <v>406</v>
      </c>
      <c r="D32" s="90" t="s">
        <v>26</v>
      </c>
      <c r="E32" s="90" t="s">
        <v>14</v>
      </c>
      <c r="F32" s="90" t="s">
        <v>451</v>
      </c>
      <c r="G32" s="53">
        <f>+IF(D30="ACRO",G30+0.0019097222,IF(D30="TRS",G30+0.0005208,IF(D30="AER",G30+0.00121527777777778,IF(D30="TG",G30+0.0019097222,G30+1.00191))))+J8</f>
        <v>0.40104166626666699</v>
      </c>
      <c r="H32" s="2"/>
      <c r="I32" s="5"/>
      <c r="J32" s="45">
        <v>1.21527777777778E-3</v>
      </c>
      <c r="K32" t="s">
        <v>151</v>
      </c>
    </row>
    <row r="33" spans="1:17" ht="18.75" customHeight="1">
      <c r="A33" s="1">
        <v>26</v>
      </c>
      <c r="B33" s="91" t="s">
        <v>407</v>
      </c>
      <c r="C33" s="91" t="s">
        <v>401</v>
      </c>
      <c r="D33" s="90" t="s">
        <v>26</v>
      </c>
      <c r="E33" s="90" t="s">
        <v>27</v>
      </c>
      <c r="F33" s="90" t="s">
        <v>452</v>
      </c>
      <c r="G33" s="53">
        <f t="shared" si="0"/>
        <v>0.402951388466667</v>
      </c>
      <c r="H33" s="2"/>
      <c r="I33" s="5"/>
      <c r="J33" s="45">
        <v>1.0416666666666699E-3</v>
      </c>
      <c r="K33" t="s">
        <v>314</v>
      </c>
    </row>
    <row r="34" spans="1:17" ht="18.75" customHeight="1">
      <c r="A34" s="1">
        <v>27</v>
      </c>
      <c r="B34" s="91" t="s">
        <v>408</v>
      </c>
      <c r="C34" s="91" t="s">
        <v>271</v>
      </c>
      <c r="D34" s="90" t="s">
        <v>26</v>
      </c>
      <c r="E34" s="90" t="s">
        <v>28</v>
      </c>
      <c r="F34" s="90" t="s">
        <v>453</v>
      </c>
      <c r="G34" s="53">
        <f t="shared" si="0"/>
        <v>0.40486111066666702</v>
      </c>
      <c r="H34" s="2"/>
      <c r="I34" s="5"/>
    </row>
    <row r="35" spans="1:17" ht="18.75" customHeight="1">
      <c r="A35" s="1">
        <v>28</v>
      </c>
      <c r="B35" s="127" t="s">
        <v>313</v>
      </c>
      <c r="C35" s="128"/>
      <c r="D35" s="128"/>
      <c r="E35" s="128"/>
      <c r="F35" s="128"/>
      <c r="G35" s="128"/>
      <c r="H35" s="2"/>
      <c r="I35" s="5"/>
    </row>
    <row r="36" spans="1:17" ht="18.75" customHeight="1">
      <c r="A36" s="1">
        <v>29</v>
      </c>
      <c r="B36" s="92" t="s">
        <v>409</v>
      </c>
      <c r="C36" s="92" t="s">
        <v>410</v>
      </c>
      <c r="D36" s="92" t="s">
        <v>26</v>
      </c>
      <c r="E36" s="92" t="s">
        <v>14</v>
      </c>
      <c r="F36" s="92" t="s">
        <v>53</v>
      </c>
      <c r="G36" s="53">
        <f>+IF(D34="ACRO",G34+0.0019097222,IF(D34="TRS",G34+0.0005208,IF(D34="AER",G34+0.00121527777777778,IF(D34="TG",G34+0.0019097222,G34+1.00191))))+J28</f>
        <v>0.41093749953333369</v>
      </c>
      <c r="H36" s="2"/>
      <c r="I36" s="5"/>
    </row>
    <row r="37" spans="1:17" ht="18.75" customHeight="1">
      <c r="A37" s="1">
        <v>30</v>
      </c>
      <c r="B37" s="92" t="s">
        <v>411</v>
      </c>
      <c r="C37" s="92" t="s">
        <v>406</v>
      </c>
      <c r="D37" s="92" t="s">
        <v>26</v>
      </c>
      <c r="E37" s="92" t="s">
        <v>27</v>
      </c>
      <c r="F37" s="92" t="s">
        <v>54</v>
      </c>
      <c r="G37" s="53">
        <f t="shared" ref="G37:G38" si="1">+IF(D36="ACRO",G36+0.0019097222,IF(D36="TRS",G36+0.0005208,IF(D36="AER",G36+0.00121527777777778,IF(D36="TG",G36+0.0019097222,G36+1.00191))))</f>
        <v>0.41284722173333371</v>
      </c>
      <c r="H37" s="2"/>
      <c r="I37" s="5"/>
    </row>
    <row r="38" spans="1:17" ht="18.75" customHeight="1">
      <c r="A38" s="1">
        <v>31</v>
      </c>
      <c r="B38" s="92" t="s">
        <v>412</v>
      </c>
      <c r="C38" s="92" t="s">
        <v>401</v>
      </c>
      <c r="D38" s="92" t="s">
        <v>26</v>
      </c>
      <c r="E38" s="92" t="s">
        <v>28</v>
      </c>
      <c r="F38" s="92" t="s">
        <v>55</v>
      </c>
      <c r="G38" s="53">
        <f t="shared" si="1"/>
        <v>0.41475694393333373</v>
      </c>
      <c r="H38" s="2"/>
      <c r="I38" s="5"/>
    </row>
    <row r="39" spans="1:17" ht="18.75" customHeight="1">
      <c r="A39" s="1">
        <v>32</v>
      </c>
      <c r="B39" s="118" t="s">
        <v>152</v>
      </c>
      <c r="C39" s="119"/>
      <c r="D39" s="119"/>
      <c r="E39" s="119"/>
      <c r="F39" s="119"/>
      <c r="G39" s="119"/>
      <c r="H39" s="2"/>
      <c r="I39" s="5"/>
    </row>
    <row r="40" spans="1:17" ht="18.75" customHeight="1">
      <c r="A40" s="1">
        <v>33</v>
      </c>
      <c r="B40" s="93" t="s">
        <v>413</v>
      </c>
      <c r="C40" s="93" t="s">
        <v>414</v>
      </c>
      <c r="D40" s="92" t="s">
        <v>26</v>
      </c>
      <c r="E40" s="92" t="s">
        <v>14</v>
      </c>
      <c r="F40" s="92" t="s">
        <v>56</v>
      </c>
      <c r="G40" s="53">
        <f>+IF(D38="ACRO",G38+0.0019097222,IF(D38="TRS",G38+0.0005208,IF(D38="AER",G38+0.00121527777777778,IF(D38="TG",G38+0.0019097222,G38+1.00191))))+J29</f>
        <v>0.41874999946666708</v>
      </c>
      <c r="H40" s="2"/>
      <c r="I40" s="5"/>
    </row>
    <row r="41" spans="1:17" ht="18.75" customHeight="1">
      <c r="A41" s="1">
        <v>34</v>
      </c>
      <c r="B41" s="93" t="s">
        <v>415</v>
      </c>
      <c r="C41" s="93" t="s">
        <v>416</v>
      </c>
      <c r="D41" s="92" t="s">
        <v>26</v>
      </c>
      <c r="E41" s="92" t="s">
        <v>27</v>
      </c>
      <c r="F41" s="92" t="s">
        <v>50</v>
      </c>
      <c r="G41" s="53">
        <f>+IF(D40="TUM",G40+0.0005208,IF(D40="DMT",G40+0.0005208,IF(D40="ACRO",G40+0.0019097222,IF(D40="TRS",G40+0.000694444444444444,IF(D40="AER",G40+0.00121527777777778,IF(D40="TG",G40+0.0019097222,G40+1.00191))))))</f>
        <v>0.4206597216666671</v>
      </c>
      <c r="H41" s="2"/>
      <c r="I41" s="5"/>
    </row>
    <row r="42" spans="1:17" ht="18.75" customHeight="1">
      <c r="A42" s="1">
        <v>35</v>
      </c>
      <c r="B42" s="93" t="s">
        <v>417</v>
      </c>
      <c r="C42" s="93" t="s">
        <v>418</v>
      </c>
      <c r="D42" s="92" t="s">
        <v>26</v>
      </c>
      <c r="E42" s="92" t="s">
        <v>28</v>
      </c>
      <c r="F42" s="92" t="s">
        <v>51</v>
      </c>
      <c r="G42" s="53">
        <f>+IF(D41="TUM",G41+0.0005208,IF(D41="DMT",G41+0.0005208,IF(D41="ACRO",G41+0.0019097222,IF(D41="TRS",G41+0.00104166666666667,IF(D41="AER",G41+0.00121527777777778,IF(D41="TG",G41+0.0019097222,G41+1.00191))))))</f>
        <v>0.42256944386666712</v>
      </c>
      <c r="H42" s="2"/>
      <c r="I42" s="5"/>
    </row>
    <row r="43" spans="1:17" ht="18.75" customHeight="1">
      <c r="A43" s="1">
        <v>36</v>
      </c>
      <c r="B43" s="94" t="s">
        <v>428</v>
      </c>
      <c r="C43" s="95" t="s">
        <v>429</v>
      </c>
      <c r="D43" s="95" t="s">
        <v>29</v>
      </c>
      <c r="E43" s="95"/>
      <c r="F43" s="95" t="s">
        <v>34</v>
      </c>
      <c r="G43" s="53">
        <f t="shared" ref="G43:G104" si="2">+IF(D42="TUM",G42+0.0005208,IF(D42="DMT",G42+0.0005208,IF(D42="ACRO",G42+0.0019097222,IF(D42="TRS",G42+0.00104166666666667,IF(D42="AER",G42+0.00121527777777778,IF(D42="TG",G42+0.0019097222,G42+1.00191))))))</f>
        <v>0.42447916606666714</v>
      </c>
      <c r="H43" s="116" t="s">
        <v>310</v>
      </c>
      <c r="I43" s="5"/>
    </row>
    <row r="44" spans="1:17" ht="18.75" customHeight="1">
      <c r="A44" s="1">
        <v>37</v>
      </c>
      <c r="B44" s="94" t="s">
        <v>430</v>
      </c>
      <c r="C44" s="95" t="s">
        <v>431</v>
      </c>
      <c r="D44" s="95" t="s">
        <v>29</v>
      </c>
      <c r="E44" s="95"/>
      <c r="F44" s="95" t="s">
        <v>34</v>
      </c>
      <c r="G44" s="53">
        <f t="shared" si="2"/>
        <v>0.4255208327333338</v>
      </c>
      <c r="H44" s="116"/>
      <c r="I44" s="5"/>
      <c r="M44" s="39"/>
      <c r="N44" s="9"/>
      <c r="O44" s="18"/>
      <c r="P44" s="32"/>
      <c r="Q44" s="15"/>
    </row>
    <row r="45" spans="1:17" ht="18.75" customHeight="1">
      <c r="A45" s="1">
        <v>38</v>
      </c>
      <c r="B45" s="93" t="s">
        <v>419</v>
      </c>
      <c r="C45" s="93" t="s">
        <v>410</v>
      </c>
      <c r="D45" s="93" t="s">
        <v>26</v>
      </c>
      <c r="E45" s="92" t="s">
        <v>14</v>
      </c>
      <c r="F45" s="92" t="s">
        <v>52</v>
      </c>
      <c r="G45" s="53">
        <f t="shared" si="2"/>
        <v>0.42656249940000046</v>
      </c>
      <c r="H45" s="74"/>
      <c r="I45" s="5"/>
      <c r="M45" s="9"/>
      <c r="N45" s="18"/>
      <c r="O45" s="18"/>
      <c r="P45" s="18"/>
      <c r="Q45" s="15"/>
    </row>
    <row r="46" spans="1:17" s="17" customFormat="1" ht="18.75" customHeight="1">
      <c r="A46" s="1">
        <v>39</v>
      </c>
      <c r="B46" s="93" t="s">
        <v>409</v>
      </c>
      <c r="C46" s="93" t="s">
        <v>410</v>
      </c>
      <c r="D46" s="92" t="s">
        <v>26</v>
      </c>
      <c r="E46" s="92" t="s">
        <v>27</v>
      </c>
      <c r="F46" s="92" t="s">
        <v>53</v>
      </c>
      <c r="G46" s="53">
        <f t="shared" si="2"/>
        <v>0.42847222160000048</v>
      </c>
      <c r="H46" s="2"/>
    </row>
    <row r="47" spans="1:17" ht="18.75" customHeight="1">
      <c r="A47" s="1">
        <v>40</v>
      </c>
      <c r="B47" s="93" t="s">
        <v>411</v>
      </c>
      <c r="C47" s="93" t="s">
        <v>406</v>
      </c>
      <c r="D47" s="92" t="s">
        <v>26</v>
      </c>
      <c r="E47" s="92" t="s">
        <v>28</v>
      </c>
      <c r="F47" s="92" t="s">
        <v>54</v>
      </c>
      <c r="G47" s="53">
        <f t="shared" si="2"/>
        <v>0.4303819438000005</v>
      </c>
      <c r="H47" s="2"/>
      <c r="I47" s="5"/>
    </row>
    <row r="48" spans="1:17" ht="18.75" customHeight="1">
      <c r="A48" s="1">
        <v>41</v>
      </c>
      <c r="B48" s="94" t="s">
        <v>432</v>
      </c>
      <c r="C48" s="95" t="s">
        <v>433</v>
      </c>
      <c r="D48" s="95" t="s">
        <v>29</v>
      </c>
      <c r="E48" s="95"/>
      <c r="F48" s="95" t="s">
        <v>34</v>
      </c>
      <c r="G48" s="53">
        <f t="shared" si="2"/>
        <v>0.43229166600000052</v>
      </c>
      <c r="H48" s="116" t="s">
        <v>310</v>
      </c>
      <c r="I48" s="5"/>
      <c r="M48" s="39"/>
      <c r="N48" s="18"/>
      <c r="O48" s="18"/>
      <c r="P48" s="18"/>
      <c r="Q48" s="15"/>
    </row>
    <row r="49" spans="1:9" ht="18.75" customHeight="1">
      <c r="A49" s="1">
        <v>42</v>
      </c>
      <c r="B49" s="94" t="s">
        <v>434</v>
      </c>
      <c r="C49" s="95" t="s">
        <v>435</v>
      </c>
      <c r="D49" s="95" t="s">
        <v>29</v>
      </c>
      <c r="E49" s="95"/>
      <c r="F49" s="95" t="s">
        <v>34</v>
      </c>
      <c r="G49" s="53">
        <f t="shared" si="2"/>
        <v>0.43333333266666718</v>
      </c>
      <c r="H49" s="116"/>
      <c r="I49" s="5"/>
    </row>
    <row r="50" spans="1:9" ht="18.75" customHeight="1">
      <c r="A50" s="1">
        <v>43</v>
      </c>
      <c r="B50" s="93" t="s">
        <v>412</v>
      </c>
      <c r="C50" s="93" t="s">
        <v>401</v>
      </c>
      <c r="D50" s="92" t="s">
        <v>26</v>
      </c>
      <c r="E50" s="92" t="s">
        <v>14</v>
      </c>
      <c r="F50" s="92" t="s">
        <v>55</v>
      </c>
      <c r="G50" s="53">
        <f t="shared" si="2"/>
        <v>0.43437499933333384</v>
      </c>
      <c r="H50" s="2"/>
      <c r="I50" s="5"/>
    </row>
    <row r="51" spans="1:9" ht="18.75" customHeight="1">
      <c r="A51" s="1">
        <v>44</v>
      </c>
      <c r="B51" s="93" t="s">
        <v>413</v>
      </c>
      <c r="C51" s="93" t="s">
        <v>414</v>
      </c>
      <c r="D51" s="92" t="s">
        <v>26</v>
      </c>
      <c r="E51" s="92" t="s">
        <v>27</v>
      </c>
      <c r="F51" s="92" t="s">
        <v>56</v>
      </c>
      <c r="G51" s="53">
        <f t="shared" si="2"/>
        <v>0.43628472153333386</v>
      </c>
      <c r="H51" s="2"/>
      <c r="I51" s="5"/>
    </row>
    <row r="52" spans="1:9" ht="18.75" customHeight="1">
      <c r="A52" s="1">
        <v>45</v>
      </c>
      <c r="B52" s="93" t="s">
        <v>415</v>
      </c>
      <c r="C52" s="93" t="s">
        <v>416</v>
      </c>
      <c r="D52" s="92" t="s">
        <v>26</v>
      </c>
      <c r="E52" s="92" t="s">
        <v>28</v>
      </c>
      <c r="F52" s="92" t="s">
        <v>50</v>
      </c>
      <c r="G52" s="53">
        <f t="shared" si="2"/>
        <v>0.43819444373333388</v>
      </c>
      <c r="H52" s="2"/>
      <c r="I52" s="5"/>
    </row>
    <row r="53" spans="1:9" ht="18.75" customHeight="1">
      <c r="A53" s="1">
        <v>46</v>
      </c>
      <c r="B53" s="94" t="s">
        <v>439</v>
      </c>
      <c r="C53" s="95" t="s">
        <v>436</v>
      </c>
      <c r="D53" s="95" t="s">
        <v>29</v>
      </c>
      <c r="E53" s="95"/>
      <c r="F53" s="95" t="s">
        <v>34</v>
      </c>
      <c r="G53" s="53">
        <f t="shared" si="2"/>
        <v>0.4401041659333339</v>
      </c>
      <c r="H53" s="116" t="s">
        <v>310</v>
      </c>
      <c r="I53" s="5"/>
    </row>
    <row r="54" spans="1:9" ht="18.75" customHeight="1">
      <c r="A54" s="1">
        <v>47</v>
      </c>
      <c r="B54" s="94" t="s">
        <v>437</v>
      </c>
      <c r="C54" s="95" t="s">
        <v>438</v>
      </c>
      <c r="D54" s="95" t="s">
        <v>29</v>
      </c>
      <c r="E54" s="95"/>
      <c r="F54" s="95" t="s">
        <v>34</v>
      </c>
      <c r="G54" s="53">
        <f t="shared" si="2"/>
        <v>0.44114583260000056</v>
      </c>
      <c r="H54" s="116"/>
      <c r="I54" s="5"/>
    </row>
    <row r="55" spans="1:9" ht="18.75" customHeight="1">
      <c r="A55" s="1">
        <v>48</v>
      </c>
      <c r="B55" s="93" t="s">
        <v>417</v>
      </c>
      <c r="C55" s="93" t="s">
        <v>418</v>
      </c>
      <c r="D55" s="92" t="s">
        <v>26</v>
      </c>
      <c r="E55" s="92" t="s">
        <v>14</v>
      </c>
      <c r="F55" s="92" t="s">
        <v>51</v>
      </c>
      <c r="G55" s="53">
        <f t="shared" si="2"/>
        <v>0.44218749926666723</v>
      </c>
      <c r="H55" s="2"/>
      <c r="I55" s="5"/>
    </row>
    <row r="56" spans="1:9" ht="18.75" customHeight="1">
      <c r="A56" s="1">
        <v>49</v>
      </c>
      <c r="B56" s="93" t="s">
        <v>419</v>
      </c>
      <c r="C56" s="93" t="s">
        <v>410</v>
      </c>
      <c r="D56" s="92" t="s">
        <v>26</v>
      </c>
      <c r="E56" s="92" t="s">
        <v>27</v>
      </c>
      <c r="F56" s="92" t="s">
        <v>52</v>
      </c>
      <c r="G56" s="53">
        <f t="shared" si="2"/>
        <v>0.44409722146666725</v>
      </c>
      <c r="H56" s="2"/>
      <c r="I56" s="5"/>
    </row>
    <row r="57" spans="1:9" ht="18.75" customHeight="1">
      <c r="A57" s="1">
        <v>50</v>
      </c>
      <c r="B57" s="93" t="s">
        <v>409</v>
      </c>
      <c r="C57" s="93" t="s">
        <v>410</v>
      </c>
      <c r="D57" s="92" t="s">
        <v>26</v>
      </c>
      <c r="E57" s="92" t="s">
        <v>28</v>
      </c>
      <c r="F57" s="92" t="s">
        <v>53</v>
      </c>
      <c r="G57" s="53">
        <f t="shared" si="2"/>
        <v>0.44600694366666727</v>
      </c>
      <c r="H57" s="2"/>
      <c r="I57" s="5"/>
    </row>
    <row r="58" spans="1:9" ht="18.75" customHeight="1">
      <c r="A58" s="1">
        <v>51</v>
      </c>
      <c r="B58" s="94" t="s">
        <v>440</v>
      </c>
      <c r="C58" s="95" t="s">
        <v>441</v>
      </c>
      <c r="D58" s="95" t="s">
        <v>29</v>
      </c>
      <c r="E58" s="95"/>
      <c r="F58" s="95" t="s">
        <v>34</v>
      </c>
      <c r="G58" s="53">
        <f t="shared" si="2"/>
        <v>0.44791666586666729</v>
      </c>
      <c r="H58" s="116" t="s">
        <v>310</v>
      </c>
      <c r="I58" s="5"/>
    </row>
    <row r="59" spans="1:9" ht="18.75" customHeight="1">
      <c r="A59" s="1">
        <v>52</v>
      </c>
      <c r="B59" s="94" t="s">
        <v>442</v>
      </c>
      <c r="C59" s="95" t="s">
        <v>443</v>
      </c>
      <c r="D59" s="95" t="s">
        <v>29</v>
      </c>
      <c r="E59" s="95"/>
      <c r="F59" s="95" t="s">
        <v>34</v>
      </c>
      <c r="G59" s="53">
        <f t="shared" si="2"/>
        <v>0.44895833253333395</v>
      </c>
      <c r="H59" s="116"/>
      <c r="I59" s="5"/>
    </row>
    <row r="60" spans="1:9" ht="18.75" customHeight="1">
      <c r="A60" s="1">
        <v>53</v>
      </c>
      <c r="B60" s="93" t="s">
        <v>411</v>
      </c>
      <c r="C60" s="93" t="s">
        <v>406</v>
      </c>
      <c r="D60" s="92" t="s">
        <v>26</v>
      </c>
      <c r="E60" s="92" t="s">
        <v>14</v>
      </c>
      <c r="F60" s="92" t="s">
        <v>54</v>
      </c>
      <c r="G60" s="53">
        <f t="shared" si="2"/>
        <v>0.44999999920000061</v>
      </c>
      <c r="H60" s="2"/>
      <c r="I60" s="5"/>
    </row>
    <row r="61" spans="1:9" ht="18.75" customHeight="1">
      <c r="A61" s="1">
        <v>54</v>
      </c>
      <c r="B61" s="93" t="s">
        <v>412</v>
      </c>
      <c r="C61" s="93" t="s">
        <v>401</v>
      </c>
      <c r="D61" s="92" t="s">
        <v>26</v>
      </c>
      <c r="E61" s="92" t="s">
        <v>27</v>
      </c>
      <c r="F61" s="92" t="s">
        <v>55</v>
      </c>
      <c r="G61" s="53">
        <f t="shared" si="2"/>
        <v>0.45190972140000063</v>
      </c>
      <c r="H61" s="2"/>
      <c r="I61" s="5"/>
    </row>
    <row r="62" spans="1:9" ht="18.75" customHeight="1">
      <c r="A62" s="1">
        <v>55</v>
      </c>
      <c r="B62" s="93" t="s">
        <v>413</v>
      </c>
      <c r="C62" s="93" t="s">
        <v>414</v>
      </c>
      <c r="D62" s="92" t="s">
        <v>26</v>
      </c>
      <c r="E62" s="92" t="s">
        <v>28</v>
      </c>
      <c r="F62" s="92" t="s">
        <v>56</v>
      </c>
      <c r="G62" s="53">
        <f t="shared" si="2"/>
        <v>0.45381944360000065</v>
      </c>
      <c r="H62" s="2"/>
      <c r="I62" s="5"/>
    </row>
    <row r="63" spans="1:9" ht="18.75" customHeight="1">
      <c r="A63" s="1">
        <v>56</v>
      </c>
      <c r="B63" s="90" t="s">
        <v>444</v>
      </c>
      <c r="C63" s="90" t="s">
        <v>445</v>
      </c>
      <c r="D63" s="90" t="s">
        <v>29</v>
      </c>
      <c r="E63" s="90"/>
      <c r="F63" s="4" t="s">
        <v>84</v>
      </c>
      <c r="G63" s="53">
        <f t="shared" si="2"/>
        <v>0.45572916580000067</v>
      </c>
      <c r="H63" s="116" t="s">
        <v>310</v>
      </c>
      <c r="I63" s="5"/>
    </row>
    <row r="64" spans="1:9" ht="18.75" customHeight="1">
      <c r="A64" s="1">
        <v>57</v>
      </c>
      <c r="B64" s="90" t="s">
        <v>446</v>
      </c>
      <c r="C64" s="90"/>
      <c r="D64" s="90" t="s">
        <v>29</v>
      </c>
      <c r="E64" s="90"/>
      <c r="F64" s="4" t="s">
        <v>84</v>
      </c>
      <c r="G64" s="53">
        <f t="shared" si="2"/>
        <v>0.45677083246666733</v>
      </c>
      <c r="H64" s="116"/>
      <c r="I64" s="5"/>
    </row>
    <row r="65" spans="1:17" ht="18.75" customHeight="1">
      <c r="A65" s="1">
        <v>58</v>
      </c>
      <c r="B65" s="92" t="s">
        <v>415</v>
      </c>
      <c r="C65" s="92" t="s">
        <v>416</v>
      </c>
      <c r="D65" s="92" t="s">
        <v>26</v>
      </c>
      <c r="E65" s="92" t="s">
        <v>14</v>
      </c>
      <c r="F65" s="92" t="s">
        <v>50</v>
      </c>
      <c r="G65" s="53">
        <f t="shared" si="2"/>
        <v>0.45781249913333399</v>
      </c>
      <c r="H65" s="2"/>
      <c r="I65" s="5"/>
    </row>
    <row r="66" spans="1:17" ht="18.75" customHeight="1">
      <c r="A66" s="1">
        <v>59</v>
      </c>
      <c r="B66" s="92" t="s">
        <v>417</v>
      </c>
      <c r="C66" s="92" t="s">
        <v>418</v>
      </c>
      <c r="D66" s="92" t="s">
        <v>26</v>
      </c>
      <c r="E66" s="92" t="s">
        <v>27</v>
      </c>
      <c r="F66" s="92" t="s">
        <v>51</v>
      </c>
      <c r="G66" s="53">
        <f t="shared" si="2"/>
        <v>0.45972222133333401</v>
      </c>
      <c r="H66" s="2"/>
      <c r="I66" s="5"/>
      <c r="M66" s="10"/>
      <c r="N66" s="10"/>
      <c r="O66" s="10"/>
      <c r="P66" s="10"/>
      <c r="Q66" s="57"/>
    </row>
    <row r="67" spans="1:17" ht="18.75" customHeight="1">
      <c r="A67" s="1">
        <v>60</v>
      </c>
      <c r="B67" s="92" t="s">
        <v>419</v>
      </c>
      <c r="C67" s="92" t="s">
        <v>410</v>
      </c>
      <c r="D67" s="92" t="s">
        <v>26</v>
      </c>
      <c r="E67" s="92" t="s">
        <v>28</v>
      </c>
      <c r="F67" s="92" t="s">
        <v>52</v>
      </c>
      <c r="G67" s="53">
        <f>+IF(D66="TUM",G66+0.0005208,IF(D66="DMT",G66+0.0005208,IF(D66="ACRO",G66+0.0019097222,IF(D66="TRS",G66+0.00104166666666667,IF(D66="AER",G66+0.00121527777777778,IF(D66="TG",G66+0.0019097222,G66+1.00191))))))</f>
        <v>0.46163194353333403</v>
      </c>
      <c r="H67" s="2"/>
      <c r="I67" s="5"/>
    </row>
    <row r="68" spans="1:17" ht="18.75" customHeight="1">
      <c r="A68" s="1">
        <v>61</v>
      </c>
      <c r="B68" s="91" t="s">
        <v>456</v>
      </c>
      <c r="C68" s="90" t="s">
        <v>457</v>
      </c>
      <c r="D68" s="90" t="s">
        <v>29</v>
      </c>
      <c r="E68" s="90"/>
      <c r="F68" s="4" t="s">
        <v>84</v>
      </c>
      <c r="G68" s="53">
        <f t="shared" si="2"/>
        <v>0.46354166573333405</v>
      </c>
      <c r="H68" s="116" t="s">
        <v>312</v>
      </c>
      <c r="I68" s="5"/>
      <c r="M68" s="8"/>
      <c r="N68" s="44"/>
      <c r="O68" s="43"/>
      <c r="P68" s="35"/>
      <c r="Q68" s="36"/>
    </row>
    <row r="69" spans="1:17" ht="18.75" customHeight="1">
      <c r="A69" s="1">
        <v>62</v>
      </c>
      <c r="B69" s="91" t="s">
        <v>458</v>
      </c>
      <c r="C69" s="90" t="s">
        <v>283</v>
      </c>
      <c r="D69" s="90" t="s">
        <v>29</v>
      </c>
      <c r="E69" s="90"/>
      <c r="F69" s="4" t="s">
        <v>84</v>
      </c>
      <c r="G69" s="53">
        <f t="shared" si="2"/>
        <v>0.46458333240000071</v>
      </c>
      <c r="H69" s="116"/>
      <c r="I69" s="5"/>
      <c r="M69" s="8"/>
      <c r="N69" s="44"/>
      <c r="O69" s="43"/>
      <c r="P69" s="35"/>
      <c r="Q69" s="36"/>
    </row>
    <row r="70" spans="1:17" ht="18.75" customHeight="1">
      <c r="A70" s="1">
        <v>63</v>
      </c>
      <c r="B70" s="91" t="s">
        <v>560</v>
      </c>
      <c r="C70" s="91" t="s">
        <v>559</v>
      </c>
      <c r="D70" s="96" t="s">
        <v>29</v>
      </c>
      <c r="E70" s="97"/>
      <c r="F70" s="96" t="s">
        <v>121</v>
      </c>
      <c r="G70" s="53">
        <f t="shared" si="2"/>
        <v>0.46562499906666738</v>
      </c>
      <c r="H70" s="116"/>
      <c r="I70" s="5"/>
      <c r="J70" s="45">
        <v>6.9444444444444404E-4</v>
      </c>
      <c r="K70" t="s">
        <v>311</v>
      </c>
    </row>
    <row r="71" spans="1:17" ht="18.75" customHeight="1">
      <c r="A71" s="1">
        <v>64</v>
      </c>
      <c r="B71" s="90"/>
      <c r="C71" s="97"/>
      <c r="D71" s="96"/>
      <c r="E71" s="97"/>
      <c r="F71" s="96"/>
      <c r="G71" s="53">
        <f t="shared" si="2"/>
        <v>0.46666666573333404</v>
      </c>
      <c r="H71" s="116"/>
      <c r="I71" s="5"/>
      <c r="J71" s="45"/>
    </row>
    <row r="72" spans="1:17" ht="18.75" customHeight="1">
      <c r="A72" s="1">
        <v>65</v>
      </c>
      <c r="B72" s="93" t="s">
        <v>420</v>
      </c>
      <c r="C72" s="94" t="s">
        <v>421</v>
      </c>
      <c r="D72" s="95" t="s">
        <v>26</v>
      </c>
      <c r="E72" s="95" t="s">
        <v>14</v>
      </c>
      <c r="F72" s="93" t="s">
        <v>57</v>
      </c>
      <c r="G72" s="53">
        <v>0.46770833333333334</v>
      </c>
      <c r="H72" s="2"/>
      <c r="I72" s="5"/>
      <c r="J72" s="45">
        <v>4.1666666666666666E-3</v>
      </c>
      <c r="K72" t="s">
        <v>199</v>
      </c>
    </row>
    <row r="73" spans="1:17" ht="18.75" customHeight="1">
      <c r="A73" s="1">
        <v>66</v>
      </c>
      <c r="B73" s="93" t="s">
        <v>422</v>
      </c>
      <c r="C73" s="94" t="s">
        <v>410</v>
      </c>
      <c r="D73" s="95" t="s">
        <v>26</v>
      </c>
      <c r="E73" s="95" t="s">
        <v>27</v>
      </c>
      <c r="F73" s="92" t="s">
        <v>58</v>
      </c>
      <c r="G73" s="53">
        <f t="shared" si="2"/>
        <v>0.46961805553333336</v>
      </c>
      <c r="H73" s="2"/>
      <c r="I73" s="5"/>
      <c r="J73" s="42">
        <v>2.0833333333333298E-3</v>
      </c>
      <c r="K73" t="s">
        <v>109</v>
      </c>
    </row>
    <row r="74" spans="1:17" ht="18.75" customHeight="1">
      <c r="A74" s="1">
        <v>67</v>
      </c>
      <c r="B74" s="93" t="s">
        <v>423</v>
      </c>
      <c r="C74" s="94" t="s">
        <v>401</v>
      </c>
      <c r="D74" s="95" t="s">
        <v>26</v>
      </c>
      <c r="E74" s="95" t="s">
        <v>28</v>
      </c>
      <c r="F74" s="92" t="s">
        <v>59</v>
      </c>
      <c r="G74" s="53">
        <f t="shared" si="2"/>
        <v>0.47152777773333338</v>
      </c>
      <c r="H74" s="2"/>
      <c r="I74" s="5"/>
      <c r="J74" s="42">
        <v>5.2083333333333333E-4</v>
      </c>
      <c r="K74" t="s">
        <v>111</v>
      </c>
    </row>
    <row r="75" spans="1:17" ht="18.75" customHeight="1">
      <c r="A75" s="1">
        <v>68</v>
      </c>
      <c r="B75" s="91" t="s">
        <v>459</v>
      </c>
      <c r="C75" s="91" t="s">
        <v>460</v>
      </c>
      <c r="D75" s="96" t="s">
        <v>29</v>
      </c>
      <c r="E75" s="91"/>
      <c r="F75" s="98" t="s">
        <v>121</v>
      </c>
      <c r="G75" s="53">
        <f t="shared" si="2"/>
        <v>0.47343749993333339</v>
      </c>
      <c r="H75" s="116" t="s">
        <v>310</v>
      </c>
      <c r="I75" s="5"/>
      <c r="J75" s="42"/>
    </row>
    <row r="76" spans="1:17" ht="18.75" customHeight="1">
      <c r="A76" s="1">
        <v>69</v>
      </c>
      <c r="B76" s="90" t="s">
        <v>461</v>
      </c>
      <c r="C76" s="90" t="s">
        <v>462</v>
      </c>
      <c r="D76" s="96" t="s">
        <v>29</v>
      </c>
      <c r="E76" s="90"/>
      <c r="F76" s="99" t="s">
        <v>121</v>
      </c>
      <c r="G76" s="53">
        <f t="shared" si="2"/>
        <v>0.47447916660000006</v>
      </c>
      <c r="H76" s="116"/>
      <c r="I76" s="5"/>
      <c r="J76" s="42">
        <v>1.90972222222222E-3</v>
      </c>
      <c r="K76" t="s">
        <v>112</v>
      </c>
    </row>
    <row r="77" spans="1:17" ht="18.75" customHeight="1">
      <c r="A77" s="1">
        <v>70</v>
      </c>
      <c r="B77" s="93" t="s">
        <v>424</v>
      </c>
      <c r="C77" s="94" t="s">
        <v>271</v>
      </c>
      <c r="D77" s="95" t="s">
        <v>26</v>
      </c>
      <c r="E77" s="95" t="s">
        <v>14</v>
      </c>
      <c r="F77" s="92" t="s">
        <v>61</v>
      </c>
      <c r="G77" s="53">
        <f t="shared" si="2"/>
        <v>0.47552083326666672</v>
      </c>
      <c r="H77" s="2"/>
      <c r="I77" s="5"/>
      <c r="J77" s="42"/>
    </row>
    <row r="78" spans="1:17" ht="18.75" customHeight="1">
      <c r="A78" s="1">
        <v>71</v>
      </c>
      <c r="B78" s="93" t="s">
        <v>425</v>
      </c>
      <c r="C78" s="94" t="s">
        <v>401</v>
      </c>
      <c r="D78" s="95" t="s">
        <v>26</v>
      </c>
      <c r="E78" s="95" t="s">
        <v>27</v>
      </c>
      <c r="F78" s="92" t="s">
        <v>60</v>
      </c>
      <c r="G78" s="53">
        <f t="shared" si="2"/>
        <v>0.47743055546666674</v>
      </c>
      <c r="H78" s="2"/>
      <c r="I78" s="5"/>
      <c r="J78" s="42"/>
    </row>
    <row r="79" spans="1:17" ht="18.75" customHeight="1">
      <c r="A79" s="1">
        <v>72</v>
      </c>
      <c r="B79" s="74" t="s">
        <v>426</v>
      </c>
      <c r="C79" s="94" t="s">
        <v>401</v>
      </c>
      <c r="D79" s="95" t="s">
        <v>26</v>
      </c>
      <c r="E79" s="95" t="s">
        <v>28</v>
      </c>
      <c r="F79" s="4" t="s">
        <v>454</v>
      </c>
      <c r="G79" s="53">
        <f t="shared" si="2"/>
        <v>0.47934027766666676</v>
      </c>
      <c r="H79" s="2"/>
      <c r="I79" s="5"/>
      <c r="J79" s="45">
        <v>1.21527777777778E-3</v>
      </c>
      <c r="K79" t="s">
        <v>151</v>
      </c>
    </row>
    <row r="80" spans="1:17" ht="18.75" customHeight="1">
      <c r="A80" s="1">
        <v>73</v>
      </c>
      <c r="B80" s="90" t="s">
        <v>463</v>
      </c>
      <c r="C80" s="90" t="s">
        <v>464</v>
      </c>
      <c r="D80" s="96" t="s">
        <v>29</v>
      </c>
      <c r="E80" s="90"/>
      <c r="F80" s="4" t="s">
        <v>121</v>
      </c>
      <c r="G80" s="53">
        <f t="shared" si="2"/>
        <v>0.48124999986666678</v>
      </c>
      <c r="H80" s="116" t="s">
        <v>310</v>
      </c>
      <c r="I80" s="5"/>
      <c r="J80" s="45"/>
    </row>
    <row r="81" spans="1:17" ht="18.75" customHeight="1">
      <c r="A81" s="1">
        <v>74</v>
      </c>
      <c r="B81" s="90" t="s">
        <v>465</v>
      </c>
      <c r="C81" s="90" t="s">
        <v>401</v>
      </c>
      <c r="D81" s="90" t="s">
        <v>29</v>
      </c>
      <c r="E81" s="90"/>
      <c r="F81" s="99" t="s">
        <v>90</v>
      </c>
      <c r="G81" s="53">
        <f t="shared" si="2"/>
        <v>0.48229166653333344</v>
      </c>
      <c r="H81" s="116"/>
      <c r="I81" s="5"/>
    </row>
    <row r="82" spans="1:17" ht="18.75" customHeight="1">
      <c r="A82" s="1">
        <v>75</v>
      </c>
      <c r="B82" s="74" t="s">
        <v>427</v>
      </c>
      <c r="C82" s="94" t="s">
        <v>271</v>
      </c>
      <c r="D82" s="95" t="s">
        <v>26</v>
      </c>
      <c r="E82" s="95" t="s">
        <v>14</v>
      </c>
      <c r="F82" s="4" t="s">
        <v>455</v>
      </c>
      <c r="G82" s="53">
        <f t="shared" si="2"/>
        <v>0.4833333332000001</v>
      </c>
      <c r="H82" s="2"/>
      <c r="I82" s="5"/>
    </row>
    <row r="83" spans="1:17" ht="18.75" customHeight="1">
      <c r="A83" s="1">
        <v>76</v>
      </c>
      <c r="B83" s="93" t="s">
        <v>420</v>
      </c>
      <c r="C83" s="94" t="s">
        <v>421</v>
      </c>
      <c r="D83" s="95" t="s">
        <v>26</v>
      </c>
      <c r="E83" s="95" t="s">
        <v>27</v>
      </c>
      <c r="F83" s="93" t="s">
        <v>57</v>
      </c>
      <c r="G83" s="53">
        <f t="shared" si="2"/>
        <v>0.48524305540000012</v>
      </c>
      <c r="H83" s="2"/>
      <c r="I83" s="5"/>
    </row>
    <row r="84" spans="1:17" ht="18.75" customHeight="1">
      <c r="A84" s="1">
        <v>77</v>
      </c>
      <c r="B84" s="93" t="s">
        <v>422</v>
      </c>
      <c r="C84" s="94" t="s">
        <v>410</v>
      </c>
      <c r="D84" s="95" t="s">
        <v>26</v>
      </c>
      <c r="E84" s="95" t="s">
        <v>28</v>
      </c>
      <c r="F84" s="92" t="s">
        <v>58</v>
      </c>
      <c r="G84" s="53">
        <f t="shared" si="2"/>
        <v>0.48715277760000014</v>
      </c>
      <c r="H84" s="2"/>
      <c r="I84" s="5"/>
    </row>
    <row r="85" spans="1:17" ht="18.75" customHeight="1">
      <c r="A85" s="1">
        <v>78</v>
      </c>
      <c r="B85" s="90" t="s">
        <v>466</v>
      </c>
      <c r="C85" s="4" t="s">
        <v>467</v>
      </c>
      <c r="D85" s="4" t="s">
        <v>29</v>
      </c>
      <c r="F85" s="99" t="s">
        <v>90</v>
      </c>
      <c r="G85" s="53">
        <f t="shared" si="2"/>
        <v>0.48906249980000016</v>
      </c>
      <c r="H85" s="116" t="s">
        <v>310</v>
      </c>
      <c r="I85" s="5"/>
    </row>
    <row r="86" spans="1:17" ht="18.75" customHeight="1">
      <c r="A86" s="1">
        <v>79</v>
      </c>
      <c r="B86" s="91" t="s">
        <v>468</v>
      </c>
      <c r="C86" s="74" t="s">
        <v>336</v>
      </c>
      <c r="D86" s="74" t="s">
        <v>29</v>
      </c>
      <c r="E86" s="74"/>
      <c r="F86" s="99" t="s">
        <v>90</v>
      </c>
      <c r="G86" s="53">
        <f t="shared" si="2"/>
        <v>0.49010416646666682</v>
      </c>
      <c r="H86" s="116"/>
      <c r="I86" s="5"/>
    </row>
    <row r="87" spans="1:17" ht="18.75" customHeight="1">
      <c r="A87" s="1">
        <v>80</v>
      </c>
      <c r="B87" s="93" t="s">
        <v>423</v>
      </c>
      <c r="C87" s="94" t="s">
        <v>401</v>
      </c>
      <c r="D87" s="95" t="s">
        <v>26</v>
      </c>
      <c r="E87" s="95" t="s">
        <v>14</v>
      </c>
      <c r="F87" s="92" t="s">
        <v>59</v>
      </c>
      <c r="G87" s="53">
        <f t="shared" si="2"/>
        <v>0.49114583313333349</v>
      </c>
      <c r="H87" s="2"/>
      <c r="I87" s="5"/>
    </row>
    <row r="88" spans="1:17" ht="18.75" customHeight="1">
      <c r="A88" s="1">
        <v>81</v>
      </c>
      <c r="B88" s="93" t="s">
        <v>424</v>
      </c>
      <c r="C88" s="94" t="s">
        <v>271</v>
      </c>
      <c r="D88" s="95" t="s">
        <v>26</v>
      </c>
      <c r="E88" s="95" t="s">
        <v>27</v>
      </c>
      <c r="F88" s="92" t="s">
        <v>61</v>
      </c>
      <c r="G88" s="53">
        <f t="shared" si="2"/>
        <v>0.49305555533333351</v>
      </c>
      <c r="H88" s="2"/>
      <c r="I88" s="5"/>
    </row>
    <row r="89" spans="1:17" ht="18.75" customHeight="1">
      <c r="A89" s="1">
        <v>82</v>
      </c>
      <c r="B89" s="93" t="s">
        <v>425</v>
      </c>
      <c r="C89" s="94" t="s">
        <v>401</v>
      </c>
      <c r="D89" s="95" t="s">
        <v>26</v>
      </c>
      <c r="E89" s="95" t="s">
        <v>28</v>
      </c>
      <c r="F89" s="92" t="s">
        <v>60</v>
      </c>
      <c r="G89" s="53">
        <f t="shared" si="2"/>
        <v>0.49496527753333353</v>
      </c>
      <c r="H89" s="2"/>
      <c r="I89" s="5"/>
    </row>
    <row r="90" spans="1:17" ht="18.75" customHeight="1">
      <c r="A90" s="1">
        <v>83</v>
      </c>
      <c r="B90" s="91" t="s">
        <v>469</v>
      </c>
      <c r="C90" s="74" t="s">
        <v>401</v>
      </c>
      <c r="D90" s="74" t="s">
        <v>29</v>
      </c>
      <c r="E90" s="74"/>
      <c r="F90" s="99" t="s">
        <v>90</v>
      </c>
      <c r="G90" s="53">
        <f t="shared" si="2"/>
        <v>0.49687499973333354</v>
      </c>
      <c r="H90" s="116" t="s">
        <v>310</v>
      </c>
      <c r="I90" s="5"/>
    </row>
    <row r="91" spans="1:17" ht="18.75" customHeight="1">
      <c r="A91" s="1">
        <v>84</v>
      </c>
      <c r="B91" s="91" t="s">
        <v>470</v>
      </c>
      <c r="C91" s="74" t="s">
        <v>401</v>
      </c>
      <c r="D91" s="74" t="s">
        <v>29</v>
      </c>
      <c r="E91" s="74"/>
      <c r="F91" s="99" t="s">
        <v>90</v>
      </c>
      <c r="G91" s="53">
        <f t="shared" si="2"/>
        <v>0.49791666640000021</v>
      </c>
      <c r="H91" s="116"/>
      <c r="I91" s="5"/>
    </row>
    <row r="92" spans="1:17" ht="18.75" customHeight="1">
      <c r="A92" s="1">
        <v>85</v>
      </c>
      <c r="B92" s="74" t="s">
        <v>426</v>
      </c>
      <c r="C92" s="94" t="s">
        <v>401</v>
      </c>
      <c r="D92" s="95" t="s">
        <v>26</v>
      </c>
      <c r="E92" s="95" t="s">
        <v>14</v>
      </c>
      <c r="F92" s="4" t="s">
        <v>454</v>
      </c>
      <c r="G92" s="53">
        <f t="shared" si="2"/>
        <v>0.49895833306666687</v>
      </c>
    </row>
    <row r="93" spans="1:17" ht="18.75" customHeight="1">
      <c r="A93" s="1">
        <v>86</v>
      </c>
      <c r="B93" s="74" t="s">
        <v>427</v>
      </c>
      <c r="C93" s="94" t="s">
        <v>271</v>
      </c>
      <c r="D93" s="95" t="s">
        <v>26</v>
      </c>
      <c r="E93" s="95" t="s">
        <v>27</v>
      </c>
      <c r="F93" s="4" t="s">
        <v>455</v>
      </c>
      <c r="G93" s="53">
        <f t="shared" si="2"/>
        <v>0.50086805526666689</v>
      </c>
      <c r="H93" s="2"/>
      <c r="M93" s="49"/>
      <c r="N93" s="10"/>
      <c r="O93" s="10"/>
      <c r="P93" s="8"/>
      <c r="Q93" s="57"/>
    </row>
    <row r="94" spans="1:17" ht="18.75" customHeight="1">
      <c r="A94" s="1">
        <v>87</v>
      </c>
      <c r="B94" s="93" t="s">
        <v>420</v>
      </c>
      <c r="C94" s="94" t="s">
        <v>421</v>
      </c>
      <c r="D94" s="95" t="s">
        <v>26</v>
      </c>
      <c r="E94" s="95" t="s">
        <v>28</v>
      </c>
      <c r="F94" s="93" t="s">
        <v>57</v>
      </c>
      <c r="G94" s="53">
        <f t="shared" si="2"/>
        <v>0.50277777746666685</v>
      </c>
      <c r="H94" s="2"/>
    </row>
    <row r="95" spans="1:17" ht="18.75" customHeight="1">
      <c r="A95" s="1">
        <v>88</v>
      </c>
      <c r="B95" s="91" t="s">
        <v>471</v>
      </c>
      <c r="C95" s="74" t="s">
        <v>472</v>
      </c>
      <c r="D95" s="74" t="s">
        <v>29</v>
      </c>
      <c r="E95" s="74"/>
      <c r="F95" s="99" t="s">
        <v>90</v>
      </c>
      <c r="G95" s="53">
        <f t="shared" si="2"/>
        <v>0.50468749966666682</v>
      </c>
      <c r="H95" s="116" t="s">
        <v>310</v>
      </c>
    </row>
    <row r="96" spans="1:17" ht="18.75" customHeight="1">
      <c r="A96" s="1">
        <v>89</v>
      </c>
      <c r="B96" s="90" t="s">
        <v>473</v>
      </c>
      <c r="C96" s="4" t="s">
        <v>474</v>
      </c>
      <c r="D96" s="4" t="s">
        <v>29</v>
      </c>
      <c r="E96" s="74"/>
      <c r="F96" s="99" t="s">
        <v>90</v>
      </c>
      <c r="G96" s="53">
        <f t="shared" si="2"/>
        <v>0.50572916633333354</v>
      </c>
      <c r="H96" s="116"/>
      <c r="I96" s="5"/>
      <c r="M96" s="9"/>
      <c r="N96" s="10"/>
      <c r="O96" s="10"/>
      <c r="P96" s="8"/>
      <c r="Q96" s="9"/>
    </row>
    <row r="97" spans="1:18" ht="18.75" customHeight="1">
      <c r="A97" s="1">
        <v>90</v>
      </c>
      <c r="B97" s="93" t="s">
        <v>422</v>
      </c>
      <c r="C97" s="94" t="s">
        <v>410</v>
      </c>
      <c r="D97" s="95" t="s">
        <v>26</v>
      </c>
      <c r="E97" s="95" t="s">
        <v>14</v>
      </c>
      <c r="F97" s="92" t="s">
        <v>58</v>
      </c>
      <c r="G97" s="53">
        <f t="shared" si="2"/>
        <v>0.50677083300000025</v>
      </c>
      <c r="H97" s="2"/>
      <c r="I97" s="5"/>
    </row>
    <row r="98" spans="1:18" ht="18.75" customHeight="1">
      <c r="A98" s="1">
        <v>91</v>
      </c>
      <c r="B98" s="93" t="s">
        <v>423</v>
      </c>
      <c r="C98" s="94" t="s">
        <v>401</v>
      </c>
      <c r="D98" s="95" t="s">
        <v>26</v>
      </c>
      <c r="E98" s="95" t="s">
        <v>27</v>
      </c>
      <c r="F98" s="92" t="s">
        <v>59</v>
      </c>
      <c r="G98" s="53">
        <f t="shared" si="2"/>
        <v>0.50868055520000022</v>
      </c>
      <c r="H98" s="2"/>
      <c r="I98" s="5"/>
      <c r="M98" s="49"/>
      <c r="N98" s="10"/>
      <c r="O98" s="10"/>
      <c r="P98" s="8"/>
      <c r="Q98" s="9"/>
    </row>
    <row r="99" spans="1:18" ht="18.75" customHeight="1">
      <c r="A99" s="1">
        <v>92</v>
      </c>
      <c r="B99" s="93" t="s">
        <v>424</v>
      </c>
      <c r="C99" s="94" t="s">
        <v>271</v>
      </c>
      <c r="D99" s="95" t="s">
        <v>26</v>
      </c>
      <c r="E99" s="95" t="s">
        <v>28</v>
      </c>
      <c r="F99" s="92" t="s">
        <v>61</v>
      </c>
      <c r="G99" s="53">
        <f t="shared" si="2"/>
        <v>0.51059027740000018</v>
      </c>
      <c r="H99" s="2"/>
      <c r="I99" s="5"/>
    </row>
    <row r="100" spans="1:18" ht="18.75" customHeight="1">
      <c r="A100" s="1">
        <v>93</v>
      </c>
      <c r="B100" s="90" t="s">
        <v>475</v>
      </c>
      <c r="C100" s="4" t="s">
        <v>401</v>
      </c>
      <c r="D100" s="4" t="s">
        <v>29</v>
      </c>
      <c r="E100" s="74"/>
      <c r="F100" s="99" t="s">
        <v>90</v>
      </c>
      <c r="G100" s="53">
        <f t="shared" si="2"/>
        <v>0.51249999960000014</v>
      </c>
      <c r="H100" s="116" t="s">
        <v>310</v>
      </c>
      <c r="I100" s="5"/>
    </row>
    <row r="101" spans="1:18" ht="18.75" customHeight="1">
      <c r="A101" s="1">
        <v>94</v>
      </c>
      <c r="B101" s="90" t="s">
        <v>476</v>
      </c>
      <c r="C101" s="4" t="s">
        <v>401</v>
      </c>
      <c r="D101" s="4" t="s">
        <v>29</v>
      </c>
      <c r="F101" s="99" t="s">
        <v>90</v>
      </c>
      <c r="G101" s="53">
        <f t="shared" si="2"/>
        <v>0.51354166626666686</v>
      </c>
      <c r="H101" s="116"/>
      <c r="I101" s="5"/>
    </row>
    <row r="102" spans="1:18" ht="18.75" customHeight="1">
      <c r="A102" s="1">
        <v>95</v>
      </c>
      <c r="B102" s="93" t="s">
        <v>425</v>
      </c>
      <c r="C102" s="94" t="s">
        <v>401</v>
      </c>
      <c r="D102" s="95" t="s">
        <v>26</v>
      </c>
      <c r="E102" s="95" t="s">
        <v>14</v>
      </c>
      <c r="F102" s="92" t="s">
        <v>60</v>
      </c>
      <c r="G102" s="53">
        <f t="shared" si="2"/>
        <v>0.51458333293333358</v>
      </c>
      <c r="H102" s="2"/>
      <c r="I102" s="5"/>
      <c r="M102" s="49"/>
      <c r="N102" s="49"/>
      <c r="O102" s="49"/>
      <c r="P102" s="31"/>
      <c r="Q102" s="52"/>
      <c r="R102" s="54"/>
    </row>
    <row r="103" spans="1:18" ht="18.75" customHeight="1">
      <c r="A103" s="1">
        <v>96</v>
      </c>
      <c r="B103" s="74" t="s">
        <v>426</v>
      </c>
      <c r="C103" s="94" t="s">
        <v>401</v>
      </c>
      <c r="D103" s="95" t="s">
        <v>26</v>
      </c>
      <c r="E103" s="95" t="s">
        <v>27</v>
      </c>
      <c r="F103" s="4" t="s">
        <v>454</v>
      </c>
      <c r="G103" s="53">
        <f t="shared" si="2"/>
        <v>0.51649305513333355</v>
      </c>
      <c r="H103" s="2"/>
      <c r="I103" s="5"/>
      <c r="M103" s="52"/>
      <c r="N103" s="49"/>
      <c r="O103" s="49"/>
      <c r="P103" s="31"/>
      <c r="Q103" s="52"/>
      <c r="R103" s="54"/>
    </row>
    <row r="104" spans="1:18" ht="18.75" customHeight="1">
      <c r="A104" s="1">
        <v>97</v>
      </c>
      <c r="B104" s="74" t="s">
        <v>427</v>
      </c>
      <c r="C104" s="94" t="s">
        <v>271</v>
      </c>
      <c r="D104" s="95" t="s">
        <v>26</v>
      </c>
      <c r="E104" s="95" t="s">
        <v>28</v>
      </c>
      <c r="F104" s="4" t="s">
        <v>455</v>
      </c>
      <c r="G104" s="53">
        <f t="shared" si="2"/>
        <v>0.51840277733333351</v>
      </c>
      <c r="H104" s="2"/>
      <c r="I104" s="5"/>
      <c r="M104" s="49"/>
      <c r="N104" s="49"/>
      <c r="O104" s="49"/>
      <c r="P104" s="31"/>
      <c r="Q104" s="52"/>
      <c r="R104" s="54"/>
    </row>
    <row r="105" spans="1:18" ht="18.75" customHeight="1">
      <c r="A105" s="1">
        <v>98</v>
      </c>
      <c r="B105" s="129" t="s">
        <v>315</v>
      </c>
      <c r="C105" s="129"/>
      <c r="D105" s="129"/>
      <c r="E105" s="129"/>
      <c r="F105" s="129"/>
      <c r="G105" s="38" t="s">
        <v>316</v>
      </c>
      <c r="H105" s="7"/>
      <c r="I105" s="5"/>
      <c r="M105" s="52"/>
      <c r="N105" s="49"/>
      <c r="O105" s="49"/>
      <c r="P105" s="31"/>
      <c r="Q105" s="52"/>
      <c r="R105" s="54"/>
    </row>
    <row r="106" spans="1:18">
      <c r="A106" s="1">
        <v>99</v>
      </c>
      <c r="B106" s="94" t="s">
        <v>595</v>
      </c>
      <c r="C106" s="4" t="s">
        <v>600</v>
      </c>
      <c r="D106" s="95" t="s">
        <v>7</v>
      </c>
      <c r="E106" s="100"/>
      <c r="F106" s="94" t="s">
        <v>64</v>
      </c>
      <c r="G106" s="53">
        <v>0.54166666666666663</v>
      </c>
      <c r="H106" s="33"/>
      <c r="I106" s="5"/>
      <c r="J106" s="42">
        <v>2.0833333333333298E-3</v>
      </c>
      <c r="K106" t="s">
        <v>109</v>
      </c>
      <c r="M106" s="49"/>
      <c r="N106" s="49"/>
      <c r="O106" s="49"/>
      <c r="P106" s="31"/>
      <c r="Q106" s="52"/>
      <c r="R106" s="54"/>
    </row>
    <row r="107" spans="1:18">
      <c r="A107" s="1">
        <v>100</v>
      </c>
      <c r="B107" s="4" t="s">
        <v>203</v>
      </c>
      <c r="C107" s="95" t="s">
        <v>207</v>
      </c>
      <c r="D107" s="95" t="s">
        <v>62</v>
      </c>
      <c r="E107" s="95"/>
      <c r="F107" s="94" t="s">
        <v>91</v>
      </c>
      <c r="G107" s="53">
        <f>+IF(D106="TUM",G106+0.0005208,IF(D106="DMT",G106+0.0005208,IF(D106="ACRO",G106+0.0019097222,IF(D106="TRS",G106+0.00104166666666667,IF(D106="AER",G106+0.00121527777777778,IF(D106="TG",G106+0.0019097222,G106+1.00191))))))</f>
        <v>0.54357638886666659</v>
      </c>
      <c r="I107" s="5"/>
      <c r="J107" s="42">
        <v>5.2083333333333333E-4</v>
      </c>
      <c r="K107" t="s">
        <v>111</v>
      </c>
      <c r="M107" s="49"/>
      <c r="N107" s="49"/>
      <c r="O107" s="49"/>
      <c r="P107" s="31"/>
      <c r="Q107" s="52"/>
      <c r="R107" s="54"/>
    </row>
    <row r="108" spans="1:18" ht="18.75" customHeight="1">
      <c r="A108" s="1">
        <v>101</v>
      </c>
      <c r="B108" s="4" t="s">
        <v>596</v>
      </c>
      <c r="C108" s="95" t="s">
        <v>599</v>
      </c>
      <c r="D108" s="95" t="s">
        <v>7</v>
      </c>
      <c r="E108" s="95"/>
      <c r="F108" s="94" t="s">
        <v>66</v>
      </c>
      <c r="G108" s="53">
        <f t="shared" ref="G108:G124" si="3">+IF(D107="TUM",G107+0.0005208,IF(D107="DMT",G107+0.0005208,IF(D107="ACRO",G107+0.0019097222,IF(D107="TRS",G107+0.00104166666666667,IF(D107="AER",G107+0.00121527777777778,IF(D107="TG",G107+0.0019097222,G107+1.00191))))))</f>
        <v>0.54479166664444434</v>
      </c>
      <c r="I108" s="5"/>
      <c r="J108" s="42"/>
      <c r="M108" s="54"/>
      <c r="N108" s="54"/>
      <c r="O108" s="54"/>
      <c r="P108" s="54"/>
      <c r="Q108" s="54"/>
      <c r="R108" s="54"/>
    </row>
    <row r="109" spans="1:18" ht="18.75" customHeight="1">
      <c r="A109" s="1">
        <v>102</v>
      </c>
      <c r="B109" s="4" t="s">
        <v>212</v>
      </c>
      <c r="C109" s="95" t="s">
        <v>213</v>
      </c>
      <c r="D109" s="95" t="s">
        <v>62</v>
      </c>
      <c r="E109" s="95"/>
      <c r="F109" s="94" t="s">
        <v>63</v>
      </c>
      <c r="G109" s="53">
        <f t="shared" si="3"/>
        <v>0.5467013888444443</v>
      </c>
      <c r="I109" s="5"/>
      <c r="J109" s="45">
        <v>1.21527777777778E-3</v>
      </c>
      <c r="K109" t="s">
        <v>151</v>
      </c>
      <c r="M109" s="54"/>
      <c r="N109" s="54"/>
      <c r="O109" s="54"/>
      <c r="P109" s="54"/>
      <c r="Q109" s="54"/>
      <c r="R109" s="54"/>
    </row>
    <row r="110" spans="1:18" ht="18.75" customHeight="1">
      <c r="A110" s="1">
        <v>103</v>
      </c>
      <c r="B110" s="4" t="s">
        <v>597</v>
      </c>
      <c r="C110" s="95" t="s">
        <v>598</v>
      </c>
      <c r="D110" s="95" t="s">
        <v>7</v>
      </c>
      <c r="E110" s="95"/>
      <c r="F110" s="94" t="s">
        <v>68</v>
      </c>
      <c r="G110" s="53">
        <f t="shared" si="3"/>
        <v>0.54791666662222205</v>
      </c>
      <c r="H110" s="2"/>
      <c r="I110" s="5"/>
    </row>
    <row r="111" spans="1:18" ht="18.75" customHeight="1">
      <c r="A111" s="1">
        <v>104</v>
      </c>
      <c r="B111" s="4" t="s">
        <v>214</v>
      </c>
      <c r="C111" s="95" t="s">
        <v>206</v>
      </c>
      <c r="D111" s="95" t="s">
        <v>62</v>
      </c>
      <c r="E111" s="95"/>
      <c r="F111" s="94" t="s">
        <v>65</v>
      </c>
      <c r="G111" s="53">
        <f t="shared" si="3"/>
        <v>0.54982638882222201</v>
      </c>
      <c r="I111" s="5"/>
    </row>
    <row r="112" spans="1:18" ht="18.75" customHeight="1">
      <c r="A112" s="1">
        <v>105</v>
      </c>
      <c r="B112" s="4" t="s">
        <v>601</v>
      </c>
      <c r="C112" s="95" t="s">
        <v>602</v>
      </c>
      <c r="D112" s="95" t="s">
        <v>7</v>
      </c>
      <c r="E112" s="95"/>
      <c r="F112" s="94" t="s">
        <v>70</v>
      </c>
      <c r="G112" s="53">
        <f t="shared" si="3"/>
        <v>0.55104166659999976</v>
      </c>
      <c r="H112" s="2"/>
      <c r="I112" s="5"/>
    </row>
    <row r="113" spans="1:9" ht="18.75" customHeight="1">
      <c r="A113" s="1">
        <v>106</v>
      </c>
      <c r="B113" s="4" t="s">
        <v>263</v>
      </c>
      <c r="C113" s="95" t="s">
        <v>221</v>
      </c>
      <c r="D113" s="95" t="s">
        <v>62</v>
      </c>
      <c r="E113" s="95"/>
      <c r="F113" s="94" t="s">
        <v>67</v>
      </c>
      <c r="G113" s="53">
        <f t="shared" si="3"/>
        <v>0.55295138879999972</v>
      </c>
      <c r="I113" s="5"/>
    </row>
    <row r="114" spans="1:9" ht="18.75" customHeight="1">
      <c r="A114" s="1">
        <v>107</v>
      </c>
      <c r="B114" s="4" t="s">
        <v>603</v>
      </c>
      <c r="C114" s="95" t="s">
        <v>602</v>
      </c>
      <c r="D114" s="95" t="s">
        <v>7</v>
      </c>
      <c r="E114" s="95"/>
      <c r="F114" s="94" t="s">
        <v>72</v>
      </c>
      <c r="G114" s="53">
        <f t="shared" si="3"/>
        <v>0.55416666657777747</v>
      </c>
      <c r="H114" s="2"/>
      <c r="I114" s="5"/>
    </row>
    <row r="115" spans="1:9" ht="18.75" customHeight="1">
      <c r="A115" s="1">
        <v>108</v>
      </c>
      <c r="B115" s="4" t="s">
        <v>215</v>
      </c>
      <c r="C115" s="95" t="s">
        <v>216</v>
      </c>
      <c r="D115" s="95" t="s">
        <v>62</v>
      </c>
      <c r="E115" s="95"/>
      <c r="F115" s="94" t="s">
        <v>69</v>
      </c>
      <c r="G115" s="53">
        <f t="shared" si="3"/>
        <v>0.55607638877777743</v>
      </c>
      <c r="I115" s="5"/>
    </row>
    <row r="116" spans="1:9" ht="18.75" customHeight="1">
      <c r="A116" s="1">
        <v>109</v>
      </c>
      <c r="B116" s="4" t="s">
        <v>604</v>
      </c>
      <c r="C116" s="4" t="s">
        <v>271</v>
      </c>
      <c r="D116" s="95" t="s">
        <v>7</v>
      </c>
      <c r="E116" s="95"/>
      <c r="F116" s="94" t="s">
        <v>74</v>
      </c>
      <c r="G116" s="53">
        <f t="shared" si="3"/>
        <v>0.55729166655555518</v>
      </c>
      <c r="H116" s="2"/>
      <c r="I116" s="5"/>
    </row>
    <row r="117" spans="1:9" ht="18.75" customHeight="1">
      <c r="A117" s="1">
        <v>110</v>
      </c>
      <c r="B117" s="4" t="s">
        <v>217</v>
      </c>
      <c r="C117" s="4" t="s">
        <v>206</v>
      </c>
      <c r="D117" s="95" t="s">
        <v>62</v>
      </c>
      <c r="F117" s="94" t="s">
        <v>71</v>
      </c>
      <c r="G117" s="53">
        <f t="shared" si="3"/>
        <v>0.55920138875555514</v>
      </c>
      <c r="I117" s="5"/>
    </row>
    <row r="118" spans="1:9" ht="18.75" customHeight="1">
      <c r="A118" s="1">
        <v>111</v>
      </c>
      <c r="B118" s="4" t="s">
        <v>605</v>
      </c>
      <c r="C118" s="95" t="s">
        <v>271</v>
      </c>
      <c r="D118" s="95" t="s">
        <v>7</v>
      </c>
      <c r="E118" s="95"/>
      <c r="F118" s="94" t="s">
        <v>76</v>
      </c>
      <c r="G118" s="53">
        <f t="shared" si="3"/>
        <v>0.56041666653333289</v>
      </c>
      <c r="H118" s="2"/>
      <c r="I118" s="5"/>
    </row>
    <row r="119" spans="1:9" ht="18.75" customHeight="1">
      <c r="A119" s="1">
        <v>112</v>
      </c>
      <c r="B119" s="4" t="s">
        <v>218</v>
      </c>
      <c r="C119" s="4" t="s">
        <v>206</v>
      </c>
      <c r="D119" s="95" t="s">
        <v>62</v>
      </c>
      <c r="E119" s="95"/>
      <c r="F119" s="94" t="s">
        <v>73</v>
      </c>
      <c r="G119" s="53">
        <f t="shared" si="3"/>
        <v>0.56232638873333285</v>
      </c>
      <c r="I119" s="5"/>
    </row>
    <row r="120" spans="1:9" ht="18.75" customHeight="1">
      <c r="A120" s="1">
        <v>113</v>
      </c>
      <c r="B120" s="4" t="s">
        <v>607</v>
      </c>
      <c r="C120" s="95" t="s">
        <v>606</v>
      </c>
      <c r="D120" s="95" t="s">
        <v>7</v>
      </c>
      <c r="E120" s="95"/>
      <c r="F120" s="95" t="s">
        <v>78</v>
      </c>
      <c r="G120" s="53">
        <f t="shared" si="3"/>
        <v>0.56354166651111059</v>
      </c>
      <c r="H120" s="2"/>
      <c r="I120" s="5"/>
    </row>
    <row r="121" spans="1:9" ht="18.75" customHeight="1">
      <c r="A121" s="1">
        <v>114</v>
      </c>
      <c r="B121" s="4" t="s">
        <v>205</v>
      </c>
      <c r="C121" s="95" t="s">
        <v>206</v>
      </c>
      <c r="D121" s="94" t="s">
        <v>62</v>
      </c>
      <c r="E121" s="94"/>
      <c r="F121" s="94" t="s">
        <v>75</v>
      </c>
      <c r="G121" s="53">
        <f t="shared" si="3"/>
        <v>0.56545138871111056</v>
      </c>
      <c r="I121" s="5"/>
    </row>
    <row r="122" spans="1:9" ht="18.75" customHeight="1">
      <c r="A122" s="1">
        <v>115</v>
      </c>
      <c r="B122" s="4" t="s">
        <v>608</v>
      </c>
      <c r="C122" s="74" t="s">
        <v>609</v>
      </c>
      <c r="D122" s="94" t="s">
        <v>7</v>
      </c>
      <c r="E122" s="94"/>
      <c r="F122" s="94" t="s">
        <v>131</v>
      </c>
      <c r="G122" s="53">
        <f t="shared" si="3"/>
        <v>0.5666666664888883</v>
      </c>
      <c r="I122" s="5"/>
    </row>
    <row r="123" spans="1:9" ht="18.75" customHeight="1">
      <c r="A123" s="1">
        <v>116</v>
      </c>
      <c r="B123" s="4" t="s">
        <v>204</v>
      </c>
      <c r="C123" s="94" t="s">
        <v>207</v>
      </c>
      <c r="D123" s="94" t="s">
        <v>62</v>
      </c>
      <c r="E123" s="94"/>
      <c r="F123" s="94" t="s">
        <v>77</v>
      </c>
      <c r="G123" s="53">
        <f t="shared" si="3"/>
        <v>0.56857638868888827</v>
      </c>
      <c r="I123" s="5"/>
    </row>
    <row r="124" spans="1:9" ht="18.75" customHeight="1">
      <c r="A124" s="1">
        <v>117</v>
      </c>
      <c r="B124" s="4" t="s">
        <v>611</v>
      </c>
      <c r="C124" s="74" t="s">
        <v>610</v>
      </c>
      <c r="D124" s="94" t="s">
        <v>7</v>
      </c>
      <c r="E124" s="94"/>
      <c r="F124" s="94" t="s">
        <v>181</v>
      </c>
      <c r="G124" s="53">
        <f t="shared" si="3"/>
        <v>0.56979166646666601</v>
      </c>
      <c r="I124" s="5"/>
    </row>
    <row r="125" spans="1:9" ht="18.75" customHeight="1">
      <c r="A125" s="1">
        <v>118</v>
      </c>
      <c r="B125" s="129" t="s">
        <v>318</v>
      </c>
      <c r="C125" s="129"/>
      <c r="D125" s="129"/>
      <c r="E125" s="129"/>
      <c r="F125" s="129"/>
      <c r="G125" s="40" t="s">
        <v>317</v>
      </c>
      <c r="H125" s="7"/>
      <c r="I125" s="5"/>
    </row>
    <row r="126" spans="1:9" ht="18.75" customHeight="1">
      <c r="A126" s="1">
        <v>119</v>
      </c>
      <c r="B126" s="117" t="s">
        <v>320</v>
      </c>
      <c r="C126" s="117"/>
      <c r="D126" s="117"/>
      <c r="E126" s="117"/>
      <c r="F126" s="117"/>
      <c r="G126" s="41" t="s">
        <v>319</v>
      </c>
      <c r="H126" s="7"/>
      <c r="I126" s="5"/>
    </row>
    <row r="127" spans="1:9" ht="18.75" customHeight="1">
      <c r="A127" s="1">
        <v>120</v>
      </c>
      <c r="B127" s="74" t="s">
        <v>477</v>
      </c>
      <c r="C127" s="74" t="s">
        <v>478</v>
      </c>
      <c r="D127" s="74" t="s">
        <v>35</v>
      </c>
      <c r="E127" s="74" t="s">
        <v>30</v>
      </c>
      <c r="F127" s="74" t="s">
        <v>34</v>
      </c>
      <c r="G127" s="83">
        <v>0.59375</v>
      </c>
      <c r="H127" s="33"/>
      <c r="I127" s="34"/>
    </row>
    <row r="128" spans="1:9" ht="18.75" customHeight="1">
      <c r="A128" s="1">
        <v>121</v>
      </c>
      <c r="B128" s="4" t="s">
        <v>612</v>
      </c>
      <c r="C128" s="90" t="s">
        <v>613</v>
      </c>
      <c r="D128" s="90" t="s">
        <v>7</v>
      </c>
      <c r="E128" s="90"/>
      <c r="F128" s="90" t="s">
        <v>91</v>
      </c>
      <c r="G128" s="53">
        <f>+IF(D127="TUM",G127+0.0005208,IF(D127="DMT",G127+0.0005208,IF(D127="ACRO",G127+0.0019097222,IF(D127="TRS",G127+0.00104166666666667,IF(D127="AER",G127+0.00121527777777778,IF(D127="TG",G127+0.0019097222,G127+1.00191))))))</f>
        <v>0.59427079999999999</v>
      </c>
      <c r="H128" s="33"/>
      <c r="I128" s="34"/>
    </row>
    <row r="129" spans="1:10">
      <c r="A129" s="1">
        <v>122</v>
      </c>
      <c r="B129" s="74" t="s">
        <v>479</v>
      </c>
      <c r="C129" s="74" t="s">
        <v>480</v>
      </c>
      <c r="D129" s="74" t="s">
        <v>35</v>
      </c>
      <c r="E129" s="74" t="s">
        <v>30</v>
      </c>
      <c r="F129" s="74" t="s">
        <v>34</v>
      </c>
      <c r="G129" s="53">
        <f t="shared" ref="G129:G168" si="4">+IF(D128="TUM",G128+0.0005208,IF(D128="DMT",G128+0.0005208,IF(D128="ACRO",G128+0.0019097222,IF(D128="TRS",G128+0.00104166666666667,IF(D128="AER",G128+0.00121527777777778,IF(D128="TG",G128+0.0019097222,G128+1.00191))))))</f>
        <v>0.59618052219999995</v>
      </c>
      <c r="H129" s="2"/>
      <c r="I129" s="5"/>
    </row>
    <row r="130" spans="1:10" ht="18.75" customHeight="1">
      <c r="A130" s="1">
        <v>123</v>
      </c>
      <c r="B130" s="4" t="s">
        <v>208</v>
      </c>
      <c r="C130" s="90" t="s">
        <v>209</v>
      </c>
      <c r="D130" s="90" t="s">
        <v>62</v>
      </c>
      <c r="E130" s="90"/>
      <c r="F130" s="90" t="s">
        <v>92</v>
      </c>
      <c r="G130" s="53">
        <f t="shared" si="4"/>
        <v>0.59670132219999994</v>
      </c>
      <c r="H130" s="2"/>
      <c r="I130" s="5"/>
    </row>
    <row r="131" spans="1:10" ht="18.75" customHeight="1">
      <c r="A131" s="1">
        <v>124</v>
      </c>
      <c r="B131" s="74" t="s">
        <v>481</v>
      </c>
      <c r="C131" s="74" t="s">
        <v>467</v>
      </c>
      <c r="D131" s="74" t="s">
        <v>35</v>
      </c>
      <c r="E131" s="74" t="s">
        <v>30</v>
      </c>
      <c r="F131" s="74" t="s">
        <v>34</v>
      </c>
      <c r="G131" s="53">
        <f t="shared" si="4"/>
        <v>0.59791659997777769</v>
      </c>
      <c r="H131" s="2"/>
      <c r="I131" s="5"/>
    </row>
    <row r="132" spans="1:10" ht="18.75" customHeight="1">
      <c r="A132" s="1">
        <v>125</v>
      </c>
      <c r="B132" s="4" t="s">
        <v>615</v>
      </c>
      <c r="C132" s="90" t="s">
        <v>457</v>
      </c>
      <c r="D132" s="90" t="s">
        <v>7</v>
      </c>
      <c r="E132" s="90"/>
      <c r="F132" s="90" t="s">
        <v>93</v>
      </c>
      <c r="G132" s="53">
        <f t="shared" si="4"/>
        <v>0.59843739997777767</v>
      </c>
      <c r="I132" s="5"/>
    </row>
    <row r="133" spans="1:10" ht="18.75" customHeight="1">
      <c r="A133" s="1">
        <v>126</v>
      </c>
      <c r="B133" s="74" t="s">
        <v>482</v>
      </c>
      <c r="C133" s="74" t="s">
        <v>483</v>
      </c>
      <c r="D133" s="74" t="s">
        <v>35</v>
      </c>
      <c r="E133" s="74" t="s">
        <v>30</v>
      </c>
      <c r="F133" s="74" t="s">
        <v>34</v>
      </c>
      <c r="G133" s="53">
        <f t="shared" si="4"/>
        <v>0.60034712217777764</v>
      </c>
      <c r="H133" s="2"/>
      <c r="I133" s="5"/>
    </row>
    <row r="134" spans="1:10" ht="18.75" customHeight="1">
      <c r="A134" s="1">
        <v>127</v>
      </c>
      <c r="B134" s="101" t="s">
        <v>210</v>
      </c>
      <c r="C134" s="90" t="s">
        <v>207</v>
      </c>
      <c r="D134" s="90" t="s">
        <v>62</v>
      </c>
      <c r="E134" s="90"/>
      <c r="F134" s="91" t="s">
        <v>176</v>
      </c>
      <c r="G134" s="53">
        <f t="shared" si="4"/>
        <v>0.60086792217777762</v>
      </c>
      <c r="H134" s="2"/>
      <c r="I134" s="5"/>
    </row>
    <row r="135" spans="1:10" ht="18.75" customHeight="1">
      <c r="A135" s="1">
        <v>128</v>
      </c>
      <c r="B135" s="74" t="s">
        <v>484</v>
      </c>
      <c r="C135" s="74" t="s">
        <v>485</v>
      </c>
      <c r="D135" s="74" t="s">
        <v>35</v>
      </c>
      <c r="E135" s="74" t="s">
        <v>30</v>
      </c>
      <c r="F135" s="74" t="s">
        <v>34</v>
      </c>
      <c r="G135" s="53">
        <f t="shared" si="4"/>
        <v>0.60208319995555537</v>
      </c>
      <c r="I135" s="5"/>
    </row>
    <row r="136" spans="1:10" ht="18.75" customHeight="1">
      <c r="A136" s="1">
        <v>129</v>
      </c>
      <c r="B136" s="4" t="s">
        <v>616</v>
      </c>
      <c r="C136" s="90" t="s">
        <v>614</v>
      </c>
      <c r="D136" s="90" t="s">
        <v>7</v>
      </c>
      <c r="E136" s="90"/>
      <c r="F136" s="90" t="s">
        <v>94</v>
      </c>
      <c r="G136" s="53">
        <f t="shared" si="4"/>
        <v>0.60260399995555536</v>
      </c>
      <c r="I136" s="10"/>
      <c r="J136" s="10"/>
    </row>
    <row r="137" spans="1:10" ht="18.75" customHeight="1">
      <c r="A137" s="1">
        <v>130</v>
      </c>
      <c r="B137" s="74" t="s">
        <v>486</v>
      </c>
      <c r="C137" s="74" t="s">
        <v>457</v>
      </c>
      <c r="D137" s="74" t="s">
        <v>35</v>
      </c>
      <c r="E137" s="74" t="s">
        <v>30</v>
      </c>
      <c r="F137" s="74" t="s">
        <v>34</v>
      </c>
      <c r="G137" s="53">
        <f t="shared" si="4"/>
        <v>0.60451372215555532</v>
      </c>
      <c r="I137" s="10"/>
      <c r="J137" s="10"/>
    </row>
    <row r="138" spans="1:10">
      <c r="A138" s="1">
        <v>131</v>
      </c>
      <c r="B138" s="101" t="s">
        <v>211</v>
      </c>
      <c r="C138" s="90" t="s">
        <v>221</v>
      </c>
      <c r="D138" s="90" t="s">
        <v>62</v>
      </c>
      <c r="E138" s="90"/>
      <c r="F138" s="91" t="s">
        <v>177</v>
      </c>
      <c r="G138" s="53">
        <f t="shared" si="4"/>
        <v>0.60503452215555531</v>
      </c>
    </row>
    <row r="139" spans="1:10" ht="18.75" customHeight="1">
      <c r="A139" s="1">
        <v>132</v>
      </c>
      <c r="B139" s="74" t="s">
        <v>477</v>
      </c>
      <c r="C139" s="74" t="s">
        <v>478</v>
      </c>
      <c r="D139" s="74" t="s">
        <v>35</v>
      </c>
      <c r="E139" s="74" t="s">
        <v>31</v>
      </c>
      <c r="F139" s="74" t="s">
        <v>34</v>
      </c>
      <c r="G139" s="53">
        <f t="shared" si="4"/>
        <v>0.60624979993333306</v>
      </c>
    </row>
    <row r="140" spans="1:10" ht="18.75" customHeight="1">
      <c r="A140" s="1">
        <v>133</v>
      </c>
      <c r="B140" s="4" t="s">
        <v>617</v>
      </c>
      <c r="C140" s="90" t="s">
        <v>600</v>
      </c>
      <c r="D140" s="90" t="s">
        <v>7</v>
      </c>
      <c r="E140" s="90"/>
      <c r="F140" s="91" t="s">
        <v>95</v>
      </c>
      <c r="G140" s="53">
        <f t="shared" si="4"/>
        <v>0.60677059993333304</v>
      </c>
    </row>
    <row r="141" spans="1:10" ht="18.75" customHeight="1">
      <c r="A141" s="1">
        <v>134</v>
      </c>
      <c r="B141" s="74" t="s">
        <v>479</v>
      </c>
      <c r="C141" s="74" t="s">
        <v>480</v>
      </c>
      <c r="D141" s="74" t="s">
        <v>35</v>
      </c>
      <c r="E141" s="74" t="s">
        <v>31</v>
      </c>
      <c r="F141" s="74" t="s">
        <v>34</v>
      </c>
      <c r="G141" s="53">
        <f t="shared" si="4"/>
        <v>0.60868032213333301</v>
      </c>
      <c r="I141" s="10"/>
      <c r="J141" s="10"/>
    </row>
    <row r="142" spans="1:10" ht="18.75" customHeight="1">
      <c r="A142" s="1">
        <v>135</v>
      </c>
      <c r="B142" s="4" t="s">
        <v>223</v>
      </c>
      <c r="C142" s="90" t="s">
        <v>206</v>
      </c>
      <c r="D142" s="90" t="s">
        <v>62</v>
      </c>
      <c r="E142" s="90"/>
      <c r="F142" s="91" t="s">
        <v>97</v>
      </c>
      <c r="G142" s="53">
        <f t="shared" si="4"/>
        <v>0.609201122133333</v>
      </c>
    </row>
    <row r="143" spans="1:10" ht="18.75" customHeight="1">
      <c r="A143" s="1">
        <v>136</v>
      </c>
      <c r="B143" s="74" t="s">
        <v>481</v>
      </c>
      <c r="C143" s="74" t="s">
        <v>467</v>
      </c>
      <c r="D143" s="74" t="s">
        <v>35</v>
      </c>
      <c r="E143" s="74" t="s">
        <v>31</v>
      </c>
      <c r="F143" s="74" t="s">
        <v>34</v>
      </c>
      <c r="G143" s="53">
        <f t="shared" si="4"/>
        <v>0.61041639991111074</v>
      </c>
    </row>
    <row r="144" spans="1:10">
      <c r="A144" s="1">
        <v>137</v>
      </c>
      <c r="B144" s="4" t="s">
        <v>618</v>
      </c>
      <c r="C144" s="90" t="s">
        <v>271</v>
      </c>
      <c r="D144" s="90" t="s">
        <v>7</v>
      </c>
      <c r="E144" s="90"/>
      <c r="F144" s="91" t="s">
        <v>96</v>
      </c>
      <c r="G144" s="53">
        <f t="shared" si="4"/>
        <v>0.61093719991111073</v>
      </c>
    </row>
    <row r="145" spans="1:17" ht="18.75" customHeight="1">
      <c r="A145" s="1">
        <v>138</v>
      </c>
      <c r="B145" s="74" t="s">
        <v>482</v>
      </c>
      <c r="C145" s="74" t="s">
        <v>483</v>
      </c>
      <c r="D145" s="74" t="s">
        <v>35</v>
      </c>
      <c r="E145" s="74" t="s">
        <v>31</v>
      </c>
      <c r="F145" s="74" t="s">
        <v>34</v>
      </c>
      <c r="G145" s="53">
        <f t="shared" si="4"/>
        <v>0.61284692211111069</v>
      </c>
      <c r="K145" s="9"/>
      <c r="L145" s="9"/>
      <c r="M145" s="9"/>
      <c r="N145" s="9"/>
      <c r="O145" s="9"/>
    </row>
    <row r="146" spans="1:17" ht="18.75" customHeight="1">
      <c r="A146" s="1">
        <v>139</v>
      </c>
      <c r="B146" s="4" t="s">
        <v>224</v>
      </c>
      <c r="C146" s="90" t="s">
        <v>221</v>
      </c>
      <c r="D146" s="90" t="s">
        <v>62</v>
      </c>
      <c r="E146" s="90"/>
      <c r="F146" s="91" t="s">
        <v>99</v>
      </c>
      <c r="G146" s="53">
        <f t="shared" si="4"/>
        <v>0.61336772211111068</v>
      </c>
      <c r="K146" s="9"/>
      <c r="L146" s="9"/>
      <c r="M146" s="9"/>
      <c r="N146" s="9"/>
      <c r="O146" s="9"/>
    </row>
    <row r="147" spans="1:17" ht="18.75" customHeight="1">
      <c r="A147" s="1">
        <v>140</v>
      </c>
      <c r="B147" s="74" t="s">
        <v>484</v>
      </c>
      <c r="C147" s="74" t="s">
        <v>485</v>
      </c>
      <c r="D147" s="74" t="s">
        <v>35</v>
      </c>
      <c r="E147" s="74" t="s">
        <v>31</v>
      </c>
      <c r="F147" s="74" t="s">
        <v>34</v>
      </c>
      <c r="G147" s="53">
        <f t="shared" si="4"/>
        <v>0.61458299988888843</v>
      </c>
      <c r="K147" s="9"/>
      <c r="L147" s="9"/>
      <c r="M147" s="9"/>
      <c r="N147" s="9"/>
      <c r="O147" s="9"/>
    </row>
    <row r="148" spans="1:17" ht="18.75" customHeight="1">
      <c r="A148" s="1">
        <v>141</v>
      </c>
      <c r="B148" s="4" t="s">
        <v>619</v>
      </c>
      <c r="C148" s="90" t="s">
        <v>436</v>
      </c>
      <c r="D148" s="90" t="s">
        <v>7</v>
      </c>
      <c r="E148" s="90"/>
      <c r="F148" s="91" t="s">
        <v>98</v>
      </c>
      <c r="G148" s="53">
        <f t="shared" si="4"/>
        <v>0.61510379988888841</v>
      </c>
    </row>
    <row r="149" spans="1:17" ht="18.75" customHeight="1">
      <c r="A149" s="1">
        <v>142</v>
      </c>
      <c r="B149" s="74" t="s">
        <v>486</v>
      </c>
      <c r="C149" s="74" t="s">
        <v>457</v>
      </c>
      <c r="D149" s="74" t="s">
        <v>35</v>
      </c>
      <c r="E149" s="74" t="s">
        <v>31</v>
      </c>
      <c r="F149" s="74" t="s">
        <v>34</v>
      </c>
      <c r="G149" s="53">
        <f t="shared" si="4"/>
        <v>0.61701352208888838</v>
      </c>
      <c r="K149" s="9"/>
      <c r="L149" s="9"/>
      <c r="M149" s="9"/>
      <c r="N149" s="9"/>
      <c r="O149" s="9"/>
    </row>
    <row r="150" spans="1:17" ht="18.75" customHeight="1">
      <c r="A150" s="1">
        <v>143</v>
      </c>
      <c r="B150" s="4" t="s">
        <v>225</v>
      </c>
      <c r="C150" s="90" t="s">
        <v>213</v>
      </c>
      <c r="D150" s="90" t="s">
        <v>62</v>
      </c>
      <c r="E150" s="90"/>
      <c r="F150" s="91" t="s">
        <v>101</v>
      </c>
      <c r="G150" s="53">
        <f t="shared" si="4"/>
        <v>0.61753432208888837</v>
      </c>
      <c r="H150" s="116" t="s">
        <v>659</v>
      </c>
      <c r="K150" s="9"/>
      <c r="L150" s="9"/>
      <c r="M150" s="9"/>
      <c r="N150" s="9"/>
      <c r="O150" s="9"/>
    </row>
    <row r="151" spans="1:17" ht="18.75" customHeight="1">
      <c r="A151" s="1">
        <v>144</v>
      </c>
      <c r="B151" s="4" t="s">
        <v>626</v>
      </c>
      <c r="C151" s="90" t="s">
        <v>457</v>
      </c>
      <c r="D151" s="90" t="s">
        <v>7</v>
      </c>
      <c r="E151" s="90"/>
      <c r="F151" s="91" t="s">
        <v>107</v>
      </c>
      <c r="G151" s="53">
        <f t="shared" si="4"/>
        <v>0.61874959986666611</v>
      </c>
      <c r="H151" s="116"/>
    </row>
    <row r="152" spans="1:17" ht="18.75" customHeight="1">
      <c r="A152" s="1">
        <v>145</v>
      </c>
      <c r="B152" s="4" t="s">
        <v>226</v>
      </c>
      <c r="C152" s="90" t="s">
        <v>207</v>
      </c>
      <c r="D152" s="90" t="s">
        <v>62</v>
      </c>
      <c r="E152" s="90"/>
      <c r="F152" s="91" t="s">
        <v>104</v>
      </c>
      <c r="G152" s="53">
        <f>+IF(D151="TUM",G151+0.0005208,IF(D151="DMT",G151+0.0005208,IF(D151="ACRO",G151+0.0019097222,IF(D151="TRS",G151+0.00104166666666667,IF(D151="AER",G151+0.00121527777777778,IF(D151="TG",G151+0.0019097222,G151+1.00191))))))</f>
        <v>0.62065932206666607</v>
      </c>
      <c r="H152" s="116"/>
      <c r="O152" s="9"/>
      <c r="Q152" s="54"/>
    </row>
    <row r="153" spans="1:17" ht="18.75" customHeight="1">
      <c r="A153" s="1">
        <v>146</v>
      </c>
      <c r="B153" s="74" t="s">
        <v>487</v>
      </c>
      <c r="C153" s="74" t="s">
        <v>235</v>
      </c>
      <c r="D153" s="74" t="s">
        <v>35</v>
      </c>
      <c r="E153" s="74" t="s">
        <v>32</v>
      </c>
      <c r="F153" s="74" t="s">
        <v>34</v>
      </c>
      <c r="G153" s="53">
        <f>+IF(D152="TUM",G152+0.0005208,IF(D152="DMT",G152+0.0005208,IF(D152="ACRO",G152+0.0019097222,IF(D152="TRS",G152+0.00104166666666667,IF(D152="AER",G152+0.00121527777777778,IF(D152="TG",G152+0.0019097222,G152+1.00191))))))</f>
        <v>0.62187459984444382</v>
      </c>
      <c r="H153" s="106"/>
      <c r="Q153" s="54"/>
    </row>
    <row r="154" spans="1:17" ht="18.75" customHeight="1">
      <c r="A154" s="1">
        <v>147</v>
      </c>
      <c r="B154" s="112"/>
      <c r="C154" s="112"/>
      <c r="D154" s="112" t="s">
        <v>35</v>
      </c>
      <c r="E154" s="112" t="s">
        <v>30</v>
      </c>
      <c r="F154" s="112" t="s">
        <v>34</v>
      </c>
      <c r="G154" s="53">
        <f>+IF(D153="TUM",G153+0.0005208,IF(D153="DMT",G153+0.0005208,IF(D153="ACRO",G153+0.0019097222,IF(D153="TRS",G153+0.00104166666666667,IF(D153="AER",G153+0.00121527777777778,IF(D153="TG",G153+0.0019097222,G153+1.00191))))))</f>
        <v>0.62239539984444381</v>
      </c>
      <c r="Q154" s="54"/>
    </row>
    <row r="155" spans="1:17" ht="18.75" customHeight="1">
      <c r="A155" s="1">
        <v>148</v>
      </c>
      <c r="B155" s="4" t="s">
        <v>628</v>
      </c>
      <c r="C155" s="90" t="s">
        <v>614</v>
      </c>
      <c r="D155" s="90" t="s">
        <v>7</v>
      </c>
      <c r="E155" s="90"/>
      <c r="F155" s="91" t="s">
        <v>108</v>
      </c>
      <c r="G155" s="53">
        <f>+IF(D154="TUM",G154+0.0005208,IF(D154="DMT",G154+0.0005208,IF(D154="ACRO",G154+0.0019097222,IF(D154="TRS",G154+0.00104166666666667,IF(D154="AER",G154+0.00121527777777778,IF(D154="TG",G154+0.0019097222,G154+1.00191))))))</f>
        <v>0.6229161998444438</v>
      </c>
      <c r="Q155" s="54"/>
    </row>
    <row r="156" spans="1:17" ht="18.75" customHeight="1">
      <c r="A156" s="1">
        <v>149</v>
      </c>
      <c r="B156" s="74" t="s">
        <v>490</v>
      </c>
      <c r="C156" s="74" t="s">
        <v>445</v>
      </c>
      <c r="D156" s="74" t="s">
        <v>35</v>
      </c>
      <c r="E156" s="74" t="s">
        <v>30</v>
      </c>
      <c r="F156" s="74" t="s">
        <v>34</v>
      </c>
      <c r="G156" s="53">
        <f t="shared" si="4"/>
        <v>0.62482592204444376</v>
      </c>
      <c r="Q156" s="54"/>
    </row>
    <row r="157" spans="1:17" ht="18.75" customHeight="1">
      <c r="A157" s="1">
        <v>150</v>
      </c>
      <c r="B157" s="4" t="s">
        <v>227</v>
      </c>
      <c r="C157" s="91" t="s">
        <v>213</v>
      </c>
      <c r="D157" s="91" t="s">
        <v>62</v>
      </c>
      <c r="E157" s="90"/>
      <c r="F157" s="90" t="s">
        <v>106</v>
      </c>
      <c r="G157" s="53">
        <f>+IF(D156="TUM",G156+0.0005208,IF(D156="DMT",G156+0.0005208,IF(D156="ACRO",G156+0.0019097222,IF(D156="TRS",G156+0.00104166666666667,IF(D156="AER",G156+0.00121527777777778,IF(D156="TG",G156+0.0019097222,G156+1.00191))))))</f>
        <v>0.62534672204444375</v>
      </c>
      <c r="Q157" s="54"/>
    </row>
    <row r="158" spans="1:17" ht="18.75" customHeight="1">
      <c r="A158" s="1">
        <v>151</v>
      </c>
      <c r="B158" s="74" t="s">
        <v>491</v>
      </c>
      <c r="C158" s="74" t="s">
        <v>492</v>
      </c>
      <c r="D158" s="74" t="s">
        <v>35</v>
      </c>
      <c r="E158" s="74" t="s">
        <v>32</v>
      </c>
      <c r="F158" s="74" t="s">
        <v>34</v>
      </c>
      <c r="G158" s="53">
        <f t="shared" si="4"/>
        <v>0.62656199982222149</v>
      </c>
      <c r="Q158" s="54"/>
    </row>
    <row r="159" spans="1:17" ht="18.75" customHeight="1">
      <c r="A159" s="1">
        <v>152</v>
      </c>
      <c r="B159" s="74" t="s">
        <v>493</v>
      </c>
      <c r="C159" s="74" t="s">
        <v>494</v>
      </c>
      <c r="D159" s="74" t="s">
        <v>35</v>
      </c>
      <c r="E159" s="74" t="s">
        <v>32</v>
      </c>
      <c r="F159" s="74" t="s">
        <v>34</v>
      </c>
      <c r="G159" s="53">
        <f>+IF(D158="TUM",G158+0.0005208,IF(D158="DMT",G158+0.0005208,IF(D158="ACRO",G158+0.0019097222,IF(D158="TRS",G158+0.00104166666666667,IF(D158="AER",G158+0.00121527777777778,IF(D158="TG",G158+0.0019097222,G158+1.00191))))))</f>
        <v>0.62708279982222148</v>
      </c>
      <c r="Q159" s="54"/>
    </row>
    <row r="160" spans="1:17" ht="18.75" customHeight="1">
      <c r="A160" s="1">
        <v>153</v>
      </c>
      <c r="B160" s="4" t="s">
        <v>629</v>
      </c>
      <c r="C160" s="90" t="s">
        <v>600</v>
      </c>
      <c r="D160" s="90" t="s">
        <v>7</v>
      </c>
      <c r="E160" s="90"/>
      <c r="F160" s="91" t="s">
        <v>110</v>
      </c>
      <c r="G160" s="53">
        <f t="shared" si="4"/>
        <v>0.62760359982222147</v>
      </c>
      <c r="Q160" s="54"/>
    </row>
    <row r="161" spans="1:17" ht="18.75" customHeight="1">
      <c r="A161" s="1">
        <v>154</v>
      </c>
      <c r="B161" s="74" t="s">
        <v>487</v>
      </c>
      <c r="C161" s="74" t="s">
        <v>235</v>
      </c>
      <c r="D161" s="74" t="s">
        <v>35</v>
      </c>
      <c r="E161" s="74" t="s">
        <v>33</v>
      </c>
      <c r="F161" s="74" t="s">
        <v>34</v>
      </c>
      <c r="G161" s="53">
        <f t="shared" si="4"/>
        <v>0.62951332202222143</v>
      </c>
      <c r="Q161" s="54"/>
    </row>
    <row r="162" spans="1:17" ht="18.75" customHeight="1">
      <c r="A162" s="1">
        <v>155</v>
      </c>
      <c r="B162" s="110"/>
      <c r="C162" s="110"/>
      <c r="D162" s="112" t="s">
        <v>35</v>
      </c>
      <c r="E162" s="110"/>
      <c r="F162" s="110"/>
      <c r="G162" s="53">
        <f t="shared" si="4"/>
        <v>0.63003412202222142</v>
      </c>
      <c r="Q162" s="54"/>
    </row>
    <row r="163" spans="1:17" ht="18.75" customHeight="1">
      <c r="A163" s="1">
        <v>156</v>
      </c>
      <c r="B163" s="4" t="s">
        <v>630</v>
      </c>
      <c r="C163" s="90" t="s">
        <v>457</v>
      </c>
      <c r="D163" s="90" t="s">
        <v>7</v>
      </c>
      <c r="E163" s="90"/>
      <c r="F163" s="91" t="s">
        <v>113</v>
      </c>
      <c r="G163" s="53">
        <f t="shared" si="4"/>
        <v>0.63055492202222141</v>
      </c>
      <c r="Q163" s="54"/>
    </row>
    <row r="164" spans="1:17" ht="18.75" customHeight="1">
      <c r="A164" s="1">
        <v>157</v>
      </c>
      <c r="B164" s="74" t="s">
        <v>490</v>
      </c>
      <c r="C164" s="74" t="s">
        <v>445</v>
      </c>
      <c r="D164" s="74" t="s">
        <v>35</v>
      </c>
      <c r="E164" s="74" t="s">
        <v>33</v>
      </c>
      <c r="F164" s="74" t="s">
        <v>34</v>
      </c>
      <c r="G164" s="53">
        <f t="shared" si="4"/>
        <v>0.63246464422222137</v>
      </c>
      <c r="Q164" s="54"/>
    </row>
    <row r="165" spans="1:17" s="87" customFormat="1" ht="18.75" customHeight="1">
      <c r="A165" s="1">
        <v>158</v>
      </c>
      <c r="B165" s="74" t="s">
        <v>491</v>
      </c>
      <c r="C165" s="74" t="s">
        <v>492</v>
      </c>
      <c r="D165" s="74" t="s">
        <v>35</v>
      </c>
      <c r="E165" s="74" t="s">
        <v>33</v>
      </c>
      <c r="F165" s="74" t="s">
        <v>34</v>
      </c>
      <c r="G165" s="53">
        <f t="shared" si="4"/>
        <v>0.63298544422222136</v>
      </c>
      <c r="H165" s="4"/>
      <c r="Q165" s="54"/>
    </row>
    <row r="166" spans="1:17" ht="18.75" customHeight="1">
      <c r="A166" s="1">
        <v>159</v>
      </c>
      <c r="B166" s="4" t="s">
        <v>631</v>
      </c>
      <c r="C166" s="90" t="s">
        <v>271</v>
      </c>
      <c r="D166" s="90" t="s">
        <v>7</v>
      </c>
      <c r="E166" s="90"/>
      <c r="F166" s="91" t="s">
        <v>115</v>
      </c>
      <c r="G166" s="53">
        <f t="shared" si="4"/>
        <v>0.63350624422222135</v>
      </c>
      <c r="O166" s="54"/>
      <c r="P166" s="54"/>
      <c r="Q166" s="54"/>
    </row>
    <row r="167" spans="1:17" ht="18.75" customHeight="1">
      <c r="A167" s="1">
        <v>160</v>
      </c>
      <c r="B167" s="74" t="s">
        <v>493</v>
      </c>
      <c r="C167" s="74" t="s">
        <v>494</v>
      </c>
      <c r="D167" s="74" t="s">
        <v>35</v>
      </c>
      <c r="E167" s="74" t="s">
        <v>33</v>
      </c>
      <c r="F167" s="74" t="s">
        <v>34</v>
      </c>
      <c r="G167" s="53">
        <f t="shared" si="4"/>
        <v>0.63541596642222131</v>
      </c>
      <c r="O167" s="54"/>
      <c r="P167" s="54"/>
      <c r="Q167" s="54"/>
    </row>
    <row r="168" spans="1:17" s="87" customFormat="1" ht="18.75" customHeight="1">
      <c r="A168" s="1">
        <v>161</v>
      </c>
      <c r="B168" s="4" t="s">
        <v>632</v>
      </c>
      <c r="C168" s="90" t="s">
        <v>627</v>
      </c>
      <c r="D168" s="90" t="s">
        <v>7</v>
      </c>
      <c r="E168" s="90"/>
      <c r="F168" s="91" t="s">
        <v>117</v>
      </c>
      <c r="G168" s="53">
        <f t="shared" si="4"/>
        <v>0.6359367664222213</v>
      </c>
      <c r="H168" s="4"/>
      <c r="O168" s="54"/>
      <c r="P168" s="54"/>
      <c r="Q168" s="54"/>
    </row>
    <row r="169" spans="1:17" ht="18.75" customHeight="1">
      <c r="A169" s="1">
        <v>162</v>
      </c>
      <c r="B169" s="117" t="s">
        <v>663</v>
      </c>
      <c r="C169" s="117"/>
      <c r="D169" s="117"/>
      <c r="E169" s="117"/>
      <c r="F169" s="117"/>
      <c r="G169" s="38" t="s">
        <v>660</v>
      </c>
      <c r="H169" s="7"/>
      <c r="O169" s="54"/>
      <c r="P169" s="54"/>
      <c r="Q169" s="54"/>
    </row>
    <row r="170" spans="1:17" ht="18.75" customHeight="1">
      <c r="A170" s="1">
        <v>163</v>
      </c>
      <c r="B170" s="117" t="s">
        <v>321</v>
      </c>
      <c r="C170" s="117"/>
      <c r="D170" s="117"/>
      <c r="E170" s="117"/>
      <c r="F170" s="117"/>
      <c r="G170" s="38" t="s">
        <v>661</v>
      </c>
      <c r="H170" s="7"/>
      <c r="O170" s="54"/>
      <c r="P170" s="54"/>
      <c r="Q170" s="54"/>
    </row>
    <row r="171" spans="1:17" ht="18.75" customHeight="1">
      <c r="A171" s="1">
        <v>164</v>
      </c>
      <c r="B171" s="74" t="s">
        <v>495</v>
      </c>
      <c r="C171" s="74" t="s">
        <v>485</v>
      </c>
      <c r="D171" s="74" t="s">
        <v>27</v>
      </c>
      <c r="E171" s="74" t="s">
        <v>32</v>
      </c>
      <c r="F171" s="74" t="s">
        <v>34</v>
      </c>
      <c r="G171" s="84">
        <v>0.65972222222222221</v>
      </c>
      <c r="H171" s="33"/>
      <c r="L171" s="54"/>
      <c r="M171" s="54"/>
      <c r="N171" s="54"/>
      <c r="O171" s="54"/>
      <c r="P171" s="54"/>
      <c r="Q171" s="54"/>
    </row>
    <row r="172" spans="1:17" ht="18.75" customHeight="1">
      <c r="A172" s="1">
        <v>165</v>
      </c>
      <c r="B172" s="4" t="s">
        <v>622</v>
      </c>
      <c r="C172" s="90" t="s">
        <v>620</v>
      </c>
      <c r="D172" s="90" t="s">
        <v>7</v>
      </c>
      <c r="E172" s="90"/>
      <c r="F172" s="91" t="s">
        <v>100</v>
      </c>
      <c r="G172" s="53">
        <f>+IF(D171="TUM",G171+0.0005208,IF(D171="DMT",G171+0.0005208,IF(D171="ACRO",G171+0.0019097222,IF(D171="TRS",G171+0.00104166666666667,IF(D171="AER",G171+0.00121527777777778,IF(D171="TG",G171+0.0019097222,G171+1.00191))))))</f>
        <v>0.6602430222222222</v>
      </c>
    </row>
    <row r="173" spans="1:17" ht="18.75" customHeight="1">
      <c r="A173" s="1">
        <v>166</v>
      </c>
      <c r="B173" s="74" t="s">
        <v>496</v>
      </c>
      <c r="C173" s="74" t="s">
        <v>497</v>
      </c>
      <c r="D173" s="74" t="s">
        <v>27</v>
      </c>
      <c r="E173" s="74" t="s">
        <v>32</v>
      </c>
      <c r="F173" s="74" t="s">
        <v>34</v>
      </c>
      <c r="G173" s="53">
        <f t="shared" ref="G173:G212" si="5">+IF(D172="TUM",G172+0.0005208,IF(D172="DMT",G172+0.0005208,IF(D172="ACRO",G172+0.0019097222,IF(D172="TRS",G172+0.00104166666666667,IF(D172="AER",G172+0.00121527777777778,IF(D172="TG",G172+0.0019097222,G172+1.00191))))))</f>
        <v>0.66215274442222216</v>
      </c>
    </row>
    <row r="174" spans="1:17">
      <c r="A174" s="1">
        <v>167</v>
      </c>
      <c r="B174" s="4" t="s">
        <v>228</v>
      </c>
      <c r="C174" s="90" t="s">
        <v>206</v>
      </c>
      <c r="D174" s="90" t="s">
        <v>62</v>
      </c>
      <c r="E174" s="90"/>
      <c r="F174" s="74" t="s">
        <v>118</v>
      </c>
      <c r="G174" s="53">
        <f t="shared" si="5"/>
        <v>0.66267354442222215</v>
      </c>
    </row>
    <row r="175" spans="1:17">
      <c r="A175" s="1">
        <v>168</v>
      </c>
      <c r="B175" s="74" t="s">
        <v>498</v>
      </c>
      <c r="C175" s="74" t="s">
        <v>499</v>
      </c>
      <c r="D175" s="74" t="s">
        <v>27</v>
      </c>
      <c r="E175" s="74" t="s">
        <v>32</v>
      </c>
      <c r="F175" s="74" t="s">
        <v>34</v>
      </c>
      <c r="G175" s="53">
        <f t="shared" si="5"/>
        <v>0.6638888221999999</v>
      </c>
      <c r="H175" s="74"/>
      <c r="Q175" s="58"/>
    </row>
    <row r="176" spans="1:17" ht="18.75" customHeight="1">
      <c r="A176" s="1">
        <v>169</v>
      </c>
      <c r="B176" s="4" t="s">
        <v>623</v>
      </c>
      <c r="C176" s="90" t="s">
        <v>613</v>
      </c>
      <c r="D176" s="90" t="s">
        <v>7</v>
      </c>
      <c r="E176" s="90"/>
      <c r="F176" s="91" t="s">
        <v>102</v>
      </c>
      <c r="G176" s="53">
        <f t="shared" si="5"/>
        <v>0.66440962219999988</v>
      </c>
    </row>
    <row r="177" spans="1:17" ht="18.75" customHeight="1">
      <c r="A177" s="1">
        <v>170</v>
      </c>
      <c r="B177" s="74" t="s">
        <v>500</v>
      </c>
      <c r="C177" s="74" t="s">
        <v>457</v>
      </c>
      <c r="D177" s="74" t="s">
        <v>27</v>
      </c>
      <c r="E177" s="74" t="s">
        <v>30</v>
      </c>
      <c r="F177" s="74" t="s">
        <v>34</v>
      </c>
      <c r="G177" s="53">
        <f t="shared" si="5"/>
        <v>0.66631934439999985</v>
      </c>
      <c r="O177" s="58"/>
      <c r="P177" s="58"/>
      <c r="Q177" s="58"/>
    </row>
    <row r="178" spans="1:17" ht="18.75" customHeight="1">
      <c r="A178" s="1">
        <v>171</v>
      </c>
      <c r="B178" s="4" t="s">
        <v>229</v>
      </c>
      <c r="C178" s="90" t="s">
        <v>206</v>
      </c>
      <c r="D178" s="90" t="s">
        <v>62</v>
      </c>
      <c r="E178" s="90"/>
      <c r="F178" s="74" t="s">
        <v>200</v>
      </c>
      <c r="G178" s="53">
        <f t="shared" si="5"/>
        <v>0.66684014439999983</v>
      </c>
    </row>
    <row r="179" spans="1:17" ht="18.75" customHeight="1">
      <c r="A179" s="1">
        <v>172</v>
      </c>
      <c r="B179" s="74" t="s">
        <v>501</v>
      </c>
      <c r="C179" s="74" t="s">
        <v>457</v>
      </c>
      <c r="D179" s="74" t="s">
        <v>27</v>
      </c>
      <c r="E179" s="74" t="s">
        <v>30</v>
      </c>
      <c r="F179" s="74" t="s">
        <v>34</v>
      </c>
      <c r="G179" s="53">
        <f t="shared" si="5"/>
        <v>0.66805542217777758</v>
      </c>
      <c r="H179" s="74"/>
      <c r="Q179" s="58"/>
    </row>
    <row r="180" spans="1:17" ht="18.75" customHeight="1">
      <c r="A180" s="1">
        <v>173</v>
      </c>
      <c r="B180" s="4" t="s">
        <v>624</v>
      </c>
      <c r="C180" s="91" t="s">
        <v>598</v>
      </c>
      <c r="D180" s="91" t="s">
        <v>7</v>
      </c>
      <c r="E180" s="90"/>
      <c r="F180" s="91" t="s">
        <v>103</v>
      </c>
      <c r="G180" s="53">
        <f t="shared" si="5"/>
        <v>0.66857622217777757</v>
      </c>
    </row>
    <row r="181" spans="1:17" ht="18.75" customHeight="1">
      <c r="A181" s="1">
        <v>174</v>
      </c>
      <c r="B181" s="74" t="s">
        <v>502</v>
      </c>
      <c r="C181" s="74" t="s">
        <v>499</v>
      </c>
      <c r="D181" s="74" t="s">
        <v>27</v>
      </c>
      <c r="E181" s="74" t="s">
        <v>30</v>
      </c>
      <c r="F181" s="74" t="s">
        <v>34</v>
      </c>
      <c r="G181" s="53">
        <f t="shared" si="5"/>
        <v>0.67048594437777753</v>
      </c>
      <c r="Q181" s="58"/>
    </row>
    <row r="182" spans="1:17" ht="22.9" customHeight="1">
      <c r="A182" s="1">
        <v>175</v>
      </c>
      <c r="B182" s="4" t="s">
        <v>230</v>
      </c>
      <c r="C182" s="90" t="s">
        <v>221</v>
      </c>
      <c r="D182" s="90" t="s">
        <v>62</v>
      </c>
      <c r="E182" s="90"/>
      <c r="F182" s="74" t="s">
        <v>201</v>
      </c>
      <c r="G182" s="53">
        <f t="shared" si="5"/>
        <v>0.67100674437777752</v>
      </c>
    </row>
    <row r="183" spans="1:17" ht="22.9" customHeight="1">
      <c r="A183" s="1">
        <v>176</v>
      </c>
      <c r="B183" s="74" t="s">
        <v>503</v>
      </c>
      <c r="C183" s="74" t="s">
        <v>499</v>
      </c>
      <c r="D183" s="74" t="s">
        <v>27</v>
      </c>
      <c r="E183" s="74" t="s">
        <v>30</v>
      </c>
      <c r="F183" s="74" t="s">
        <v>34</v>
      </c>
      <c r="G183" s="53">
        <f t="shared" si="5"/>
        <v>0.67222202215555527</v>
      </c>
      <c r="H183" s="74"/>
      <c r="M183" s="14"/>
      <c r="N183" s="58"/>
      <c r="O183" s="58"/>
      <c r="P183" s="58"/>
      <c r="Q183" s="58"/>
    </row>
    <row r="184" spans="1:17" ht="18.75" customHeight="1">
      <c r="A184" s="1">
        <v>177</v>
      </c>
      <c r="B184" s="4" t="s">
        <v>625</v>
      </c>
      <c r="C184" s="91" t="s">
        <v>621</v>
      </c>
      <c r="D184" s="91" t="s">
        <v>7</v>
      </c>
      <c r="E184" s="90"/>
      <c r="F184" s="91" t="s">
        <v>105</v>
      </c>
      <c r="G184" s="53">
        <f t="shared" si="5"/>
        <v>0.67274282215555525</v>
      </c>
    </row>
    <row r="185" spans="1:17" ht="22.9" customHeight="1">
      <c r="A185" s="1">
        <v>178</v>
      </c>
      <c r="B185" s="74" t="s">
        <v>495</v>
      </c>
      <c r="C185" s="74" t="s">
        <v>485</v>
      </c>
      <c r="D185" s="74" t="s">
        <v>27</v>
      </c>
      <c r="E185" s="74" t="s">
        <v>33</v>
      </c>
      <c r="F185" s="74" t="s">
        <v>34</v>
      </c>
      <c r="G185" s="53">
        <f t="shared" si="5"/>
        <v>0.67465254435555522</v>
      </c>
      <c r="H185" s="106"/>
    </row>
    <row r="186" spans="1:17" ht="18.75" customHeight="1">
      <c r="A186" s="1">
        <v>179</v>
      </c>
      <c r="B186" s="4" t="s">
        <v>219</v>
      </c>
      <c r="C186" s="90" t="s">
        <v>206</v>
      </c>
      <c r="D186" s="90" t="s">
        <v>62</v>
      </c>
      <c r="E186" s="90"/>
      <c r="F186" s="74" t="s">
        <v>120</v>
      </c>
      <c r="G186" s="53">
        <f t="shared" si="5"/>
        <v>0.6751733443555552</v>
      </c>
    </row>
    <row r="187" spans="1:17" ht="18.75" customHeight="1">
      <c r="A187" s="1">
        <v>180</v>
      </c>
      <c r="B187" s="74" t="s">
        <v>496</v>
      </c>
      <c r="C187" s="74" t="s">
        <v>497</v>
      </c>
      <c r="D187" s="74" t="s">
        <v>27</v>
      </c>
      <c r="E187" s="74" t="s">
        <v>33</v>
      </c>
      <c r="F187" s="4" t="s">
        <v>34</v>
      </c>
      <c r="G187" s="53">
        <f t="shared" si="5"/>
        <v>0.67638862213333295</v>
      </c>
    </row>
    <row r="188" spans="1:17" ht="22.9" customHeight="1">
      <c r="A188" s="1">
        <v>181</v>
      </c>
      <c r="B188" s="4" t="s">
        <v>633</v>
      </c>
      <c r="C188" s="90" t="s">
        <v>610</v>
      </c>
      <c r="D188" s="90" t="s">
        <v>7</v>
      </c>
      <c r="E188" s="90"/>
      <c r="F188" s="91" t="s">
        <v>119</v>
      </c>
      <c r="G188" s="53">
        <f t="shared" si="5"/>
        <v>0.67690942213333294</v>
      </c>
    </row>
    <row r="189" spans="1:17" ht="22.9" customHeight="1">
      <c r="A189" s="1">
        <v>182</v>
      </c>
      <c r="B189" s="74" t="s">
        <v>498</v>
      </c>
      <c r="C189" s="74" t="s">
        <v>499</v>
      </c>
      <c r="D189" s="74" t="s">
        <v>27</v>
      </c>
      <c r="E189" s="74" t="s">
        <v>33</v>
      </c>
      <c r="F189" s="74" t="s">
        <v>34</v>
      </c>
      <c r="G189" s="53">
        <f t="shared" si="5"/>
        <v>0.6788191443333329</v>
      </c>
      <c r="H189" s="74"/>
    </row>
    <row r="190" spans="1:17" ht="18.75" customHeight="1">
      <c r="A190" s="1">
        <v>183</v>
      </c>
      <c r="B190" s="4" t="s">
        <v>220</v>
      </c>
      <c r="C190" s="90" t="s">
        <v>221</v>
      </c>
      <c r="D190" s="90" t="s">
        <v>62</v>
      </c>
      <c r="E190" s="90"/>
      <c r="F190" s="74" t="s">
        <v>122</v>
      </c>
      <c r="G190" s="53">
        <f t="shared" si="5"/>
        <v>0.67933994433333289</v>
      </c>
    </row>
    <row r="191" spans="1:17" ht="18.75" customHeight="1">
      <c r="A191" s="1">
        <v>184</v>
      </c>
      <c r="B191" s="74" t="s">
        <v>500</v>
      </c>
      <c r="C191" s="74" t="s">
        <v>457</v>
      </c>
      <c r="D191" s="74" t="s">
        <v>27</v>
      </c>
      <c r="E191" s="74" t="s">
        <v>31</v>
      </c>
      <c r="F191" s="74" t="s">
        <v>34</v>
      </c>
      <c r="G191" s="53">
        <f t="shared" si="5"/>
        <v>0.68055522211111064</v>
      </c>
    </row>
    <row r="192" spans="1:17" ht="22.9" customHeight="1">
      <c r="A192" s="1">
        <v>185</v>
      </c>
      <c r="B192" s="4" t="s">
        <v>634</v>
      </c>
      <c r="C192" s="90" t="s">
        <v>609</v>
      </c>
      <c r="D192" s="90" t="s">
        <v>7</v>
      </c>
      <c r="E192" s="90"/>
      <c r="F192" s="91" t="s">
        <v>114</v>
      </c>
      <c r="G192" s="53">
        <f t="shared" si="5"/>
        <v>0.68107602211111062</v>
      </c>
      <c r="M192" s="9"/>
      <c r="N192" s="9"/>
      <c r="O192" s="9"/>
      <c r="P192" s="9"/>
      <c r="Q192" s="9"/>
    </row>
    <row r="193" spans="1:17" ht="22.9" customHeight="1">
      <c r="A193" s="1">
        <v>186</v>
      </c>
      <c r="B193" s="74" t="s">
        <v>501</v>
      </c>
      <c r="C193" s="74" t="s">
        <v>457</v>
      </c>
      <c r="D193" s="74" t="s">
        <v>27</v>
      </c>
      <c r="E193" s="74" t="s">
        <v>31</v>
      </c>
      <c r="F193" s="74" t="s">
        <v>34</v>
      </c>
      <c r="G193" s="53">
        <f t="shared" si="5"/>
        <v>0.68298574431111059</v>
      </c>
      <c r="H193" s="74"/>
      <c r="M193" s="9"/>
      <c r="N193" s="9"/>
      <c r="O193" s="9"/>
      <c r="P193" s="9"/>
      <c r="Q193" s="9"/>
    </row>
    <row r="194" spans="1:17" ht="18.75" customHeight="1">
      <c r="A194" s="1">
        <v>187</v>
      </c>
      <c r="B194" s="4" t="s">
        <v>689</v>
      </c>
      <c r="C194" s="90" t="s">
        <v>206</v>
      </c>
      <c r="D194" s="90" t="s">
        <v>62</v>
      </c>
      <c r="E194" s="90"/>
      <c r="F194" s="74" t="s">
        <v>123</v>
      </c>
      <c r="G194" s="53">
        <f t="shared" si="5"/>
        <v>0.68350654431111058</v>
      </c>
    </row>
    <row r="195" spans="1:17" ht="18.75" customHeight="1">
      <c r="A195" s="1">
        <v>188</v>
      </c>
      <c r="B195" s="74" t="s">
        <v>502</v>
      </c>
      <c r="C195" s="74" t="s">
        <v>499</v>
      </c>
      <c r="D195" s="74" t="s">
        <v>27</v>
      </c>
      <c r="E195" s="74" t="s">
        <v>31</v>
      </c>
      <c r="F195" s="74" t="s">
        <v>34</v>
      </c>
      <c r="G195" s="53">
        <f t="shared" si="5"/>
        <v>0.68472182208888832</v>
      </c>
    </row>
    <row r="196" spans="1:17" ht="22.9" customHeight="1">
      <c r="A196" s="1">
        <v>189</v>
      </c>
      <c r="B196" s="4" t="s">
        <v>636</v>
      </c>
      <c r="C196" s="90" t="s">
        <v>635</v>
      </c>
      <c r="D196" s="90" t="s">
        <v>7</v>
      </c>
      <c r="E196" s="90"/>
      <c r="F196" s="91" t="s">
        <v>116</v>
      </c>
      <c r="G196" s="53">
        <f t="shared" si="5"/>
        <v>0.68524262208888831</v>
      </c>
    </row>
    <row r="197" spans="1:17" ht="22.9" customHeight="1">
      <c r="A197" s="1">
        <v>190</v>
      </c>
      <c r="B197" s="74" t="s">
        <v>503</v>
      </c>
      <c r="C197" s="74" t="s">
        <v>499</v>
      </c>
      <c r="D197" s="74" t="s">
        <v>27</v>
      </c>
      <c r="E197" s="74" t="s">
        <v>31</v>
      </c>
      <c r="F197" s="74" t="s">
        <v>34</v>
      </c>
      <c r="G197" s="53">
        <f t="shared" si="5"/>
        <v>0.68715234428888827</v>
      </c>
      <c r="H197" s="74"/>
      <c r="M197" s="14"/>
      <c r="N197" s="58"/>
      <c r="O197" s="58"/>
      <c r="P197" s="58"/>
      <c r="Q197" s="58"/>
    </row>
    <row r="198" spans="1:17" ht="18.75" customHeight="1">
      <c r="A198" s="1">
        <v>191</v>
      </c>
      <c r="B198" s="4" t="s">
        <v>222</v>
      </c>
      <c r="C198" s="90" t="s">
        <v>221</v>
      </c>
      <c r="D198" s="90" t="s">
        <v>62</v>
      </c>
      <c r="E198" s="90"/>
      <c r="F198" s="74" t="s">
        <v>125</v>
      </c>
      <c r="G198" s="53">
        <f t="shared" si="5"/>
        <v>0.68767314428888826</v>
      </c>
      <c r="H198" s="106"/>
    </row>
    <row r="199" spans="1:17" ht="18.75" customHeight="1">
      <c r="A199" s="1">
        <v>192</v>
      </c>
      <c r="B199" s="4" t="s">
        <v>637</v>
      </c>
      <c r="C199" s="4" t="s">
        <v>610</v>
      </c>
      <c r="D199" s="4" t="s">
        <v>7</v>
      </c>
      <c r="E199" s="90"/>
      <c r="F199" s="91" t="s">
        <v>124</v>
      </c>
      <c r="G199" s="53">
        <f t="shared" si="5"/>
        <v>0.68888842206666601</v>
      </c>
    </row>
    <row r="200" spans="1:17" ht="18.75" customHeight="1">
      <c r="A200" s="1">
        <v>193</v>
      </c>
      <c r="B200" s="4" t="s">
        <v>231</v>
      </c>
      <c r="C200" s="90" t="s">
        <v>206</v>
      </c>
      <c r="D200" s="90" t="s">
        <v>62</v>
      </c>
      <c r="E200" s="90"/>
      <c r="F200" s="74" t="s">
        <v>178</v>
      </c>
      <c r="G200" s="53">
        <f t="shared" si="5"/>
        <v>0.69079814426666597</v>
      </c>
    </row>
    <row r="201" spans="1:17" ht="18.75" customHeight="1">
      <c r="A201" s="1">
        <v>194</v>
      </c>
      <c r="B201" s="4" t="s">
        <v>638</v>
      </c>
      <c r="C201" s="90" t="s">
        <v>606</v>
      </c>
      <c r="D201" s="90" t="s">
        <v>7</v>
      </c>
      <c r="E201" s="90"/>
      <c r="F201" s="91" t="s">
        <v>126</v>
      </c>
      <c r="G201" s="53">
        <f t="shared" si="5"/>
        <v>0.69201342204444372</v>
      </c>
    </row>
    <row r="202" spans="1:17" ht="18.75" customHeight="1">
      <c r="A202" s="1">
        <v>195</v>
      </c>
      <c r="B202" s="4" t="s">
        <v>232</v>
      </c>
      <c r="C202" s="90" t="s">
        <v>221</v>
      </c>
      <c r="D202" s="90" t="s">
        <v>62</v>
      </c>
      <c r="E202" s="90"/>
      <c r="F202" s="74" t="s">
        <v>202</v>
      </c>
      <c r="G202" s="53">
        <f t="shared" si="5"/>
        <v>0.69392314424444368</v>
      </c>
    </row>
    <row r="203" spans="1:17" ht="18.75" customHeight="1">
      <c r="A203" s="1">
        <v>196</v>
      </c>
      <c r="B203" s="4" t="s">
        <v>639</v>
      </c>
      <c r="C203" s="90" t="s">
        <v>600</v>
      </c>
      <c r="D203" s="90" t="s">
        <v>7</v>
      </c>
      <c r="E203" s="90"/>
      <c r="F203" s="90" t="s">
        <v>132</v>
      </c>
      <c r="G203" s="53">
        <f t="shared" si="5"/>
        <v>0.69513842202222142</v>
      </c>
    </row>
    <row r="204" spans="1:17" ht="18.75" customHeight="1">
      <c r="A204" s="1">
        <v>197</v>
      </c>
      <c r="B204" s="4" t="s">
        <v>233</v>
      </c>
      <c r="C204" s="4" t="s">
        <v>221</v>
      </c>
      <c r="D204" s="90" t="s">
        <v>62</v>
      </c>
      <c r="E204" s="90"/>
      <c r="F204" s="74" t="s">
        <v>129</v>
      </c>
      <c r="G204" s="53">
        <f t="shared" si="5"/>
        <v>0.69704814422222139</v>
      </c>
    </row>
    <row r="205" spans="1:17" ht="18.75" customHeight="1">
      <c r="A205" s="1">
        <v>198</v>
      </c>
      <c r="B205" s="4" t="s">
        <v>640</v>
      </c>
      <c r="C205" s="90" t="s">
        <v>606</v>
      </c>
      <c r="D205" s="90" t="s">
        <v>7</v>
      </c>
      <c r="E205" s="90"/>
      <c r="F205" s="90" t="s">
        <v>134</v>
      </c>
      <c r="G205" s="53">
        <f t="shared" si="5"/>
        <v>0.69826342199999913</v>
      </c>
    </row>
    <row r="206" spans="1:17" ht="18.75" customHeight="1">
      <c r="A206" s="1">
        <v>199</v>
      </c>
      <c r="B206" s="101" t="s">
        <v>683</v>
      </c>
      <c r="C206" s="90" t="s">
        <v>206</v>
      </c>
      <c r="D206" s="90" t="s">
        <v>62</v>
      </c>
      <c r="E206" s="90"/>
      <c r="F206" s="74" t="s">
        <v>179</v>
      </c>
      <c r="G206" s="53">
        <f t="shared" si="5"/>
        <v>0.7001731441999991</v>
      </c>
    </row>
    <row r="207" spans="1:17">
      <c r="A207" s="1">
        <v>200</v>
      </c>
      <c r="B207" s="4" t="s">
        <v>684</v>
      </c>
      <c r="C207" s="90" t="s">
        <v>280</v>
      </c>
      <c r="D207" s="90" t="s">
        <v>7</v>
      </c>
      <c r="E207" s="90"/>
      <c r="F207" s="90" t="s">
        <v>136</v>
      </c>
      <c r="G207" s="53">
        <f t="shared" si="5"/>
        <v>0.70138842197777684</v>
      </c>
    </row>
    <row r="208" spans="1:17" ht="18.75" customHeight="1">
      <c r="A208" s="1">
        <v>201</v>
      </c>
      <c r="B208" s="4" t="s">
        <v>234</v>
      </c>
      <c r="C208" s="90" t="s">
        <v>235</v>
      </c>
      <c r="D208" s="90" t="s">
        <v>62</v>
      </c>
      <c r="E208" s="90"/>
      <c r="F208" s="91" t="s">
        <v>130</v>
      </c>
      <c r="G208" s="53">
        <f t="shared" si="5"/>
        <v>0.70329814417777681</v>
      </c>
    </row>
    <row r="209" spans="1:8" ht="18.75" customHeight="1">
      <c r="A209" s="1">
        <v>202</v>
      </c>
      <c r="B209" s="4" t="s">
        <v>641</v>
      </c>
      <c r="C209" s="90" t="s">
        <v>620</v>
      </c>
      <c r="D209" s="90" t="s">
        <v>7</v>
      </c>
      <c r="E209" s="90"/>
      <c r="F209" s="90" t="s">
        <v>138</v>
      </c>
      <c r="G209" s="53">
        <f t="shared" si="5"/>
        <v>0.70451342195555455</v>
      </c>
    </row>
    <row r="210" spans="1:8" ht="18.75" customHeight="1">
      <c r="A210" s="1">
        <v>203</v>
      </c>
      <c r="B210" s="4" t="s">
        <v>236</v>
      </c>
      <c r="C210" s="90" t="s">
        <v>206</v>
      </c>
      <c r="D210" s="90" t="s">
        <v>62</v>
      </c>
      <c r="E210" s="90"/>
      <c r="F210" s="91" t="s">
        <v>180</v>
      </c>
      <c r="G210" s="53">
        <f t="shared" si="5"/>
        <v>0.70642314415555452</v>
      </c>
    </row>
    <row r="211" spans="1:8" ht="18.75" customHeight="1">
      <c r="A211" s="1">
        <v>204</v>
      </c>
      <c r="B211" s="4" t="s">
        <v>642</v>
      </c>
      <c r="C211" s="90" t="s">
        <v>620</v>
      </c>
      <c r="D211" s="90" t="s">
        <v>7</v>
      </c>
      <c r="E211" s="90"/>
      <c r="F211" s="90" t="s">
        <v>139</v>
      </c>
      <c r="G211" s="53">
        <f t="shared" si="5"/>
        <v>0.70763842193333226</v>
      </c>
    </row>
    <row r="212" spans="1:8" ht="18.75" customHeight="1">
      <c r="A212" s="1">
        <v>205</v>
      </c>
      <c r="B212" s="4" t="s">
        <v>643</v>
      </c>
      <c r="C212" s="90" t="s">
        <v>610</v>
      </c>
      <c r="D212" s="90" t="s">
        <v>7</v>
      </c>
      <c r="E212" s="90"/>
      <c r="F212" s="90" t="s">
        <v>140</v>
      </c>
      <c r="G212" s="53">
        <f t="shared" si="5"/>
        <v>0.70954814413333223</v>
      </c>
    </row>
    <row r="213" spans="1:8" ht="18.75" customHeight="1">
      <c r="A213" s="1">
        <v>206</v>
      </c>
      <c r="B213" s="129" t="s">
        <v>664</v>
      </c>
      <c r="C213" s="129"/>
      <c r="D213" s="129"/>
      <c r="E213" s="129"/>
      <c r="F213" s="129"/>
      <c r="G213" s="38" t="s">
        <v>322</v>
      </c>
      <c r="H213" s="7"/>
    </row>
    <row r="214" spans="1:8" ht="18.75" customHeight="1">
      <c r="A214" s="1">
        <v>207</v>
      </c>
      <c r="B214" s="126" t="s">
        <v>323</v>
      </c>
      <c r="C214" s="126"/>
      <c r="D214" s="126"/>
      <c r="E214" s="126"/>
      <c r="F214" s="126"/>
      <c r="G214" s="38" t="s">
        <v>324</v>
      </c>
      <c r="H214" s="7"/>
    </row>
    <row r="215" spans="1:8" s="54" customFormat="1" ht="18.75" customHeight="1">
      <c r="A215" s="1">
        <v>208</v>
      </c>
      <c r="B215" s="4" t="s">
        <v>644</v>
      </c>
      <c r="C215" s="74" t="s">
        <v>271</v>
      </c>
      <c r="D215" s="74" t="s">
        <v>7</v>
      </c>
      <c r="E215" s="4"/>
      <c r="F215" s="74" t="s">
        <v>141</v>
      </c>
      <c r="G215" s="84">
        <v>0.73611111111111116</v>
      </c>
      <c r="H215" s="33"/>
    </row>
    <row r="216" spans="1:8" ht="18.75" customHeight="1">
      <c r="A216" s="1">
        <v>209</v>
      </c>
      <c r="B216" s="4" t="s">
        <v>688</v>
      </c>
      <c r="C216" s="74" t="s">
        <v>532</v>
      </c>
      <c r="D216" s="74" t="s">
        <v>35</v>
      </c>
      <c r="E216" s="74" t="s">
        <v>32</v>
      </c>
      <c r="F216" s="74" t="s">
        <v>36</v>
      </c>
      <c r="G216" s="53">
        <f>+IF(D215="TUM",G215+0.0005208,IF(D215="DMT",G215+0.0005208,IF(D215="ACRO",G215+0.0019097222,IF(D215="TRS",G215+0.00104166666666667,IF(D215="AER",G215+0.00121527777777778,IF(D215="TG",G215+0.0019097222,G215+1.00191))))))</f>
        <v>0.73802083331111112</v>
      </c>
      <c r="H216" s="33"/>
    </row>
    <row r="217" spans="1:8" ht="18.75" customHeight="1">
      <c r="A217" s="1">
        <v>210</v>
      </c>
      <c r="B217" s="4" t="s">
        <v>504</v>
      </c>
      <c r="C217" s="74" t="s">
        <v>457</v>
      </c>
      <c r="D217" s="74" t="s">
        <v>27</v>
      </c>
      <c r="E217" s="74" t="s">
        <v>30</v>
      </c>
      <c r="F217" s="74" t="s">
        <v>36</v>
      </c>
      <c r="G217" s="53">
        <f t="shared" ref="G217:G248" si="6">+IF(D216="TUM",G216+0.0005208,IF(D216="DMT",G216+0.0005208,IF(D216="ACRO",G216+0.0019097222,IF(D216="TRS",G216+0.00104166666666667,IF(D216="AER",G216+0.00121527777777778,IF(D216="TG",G216+0.0019097222,G216+1.00191))))))</f>
        <v>0.73854163331111111</v>
      </c>
      <c r="H217" s="33"/>
    </row>
    <row r="218" spans="1:8" ht="18.75" customHeight="1">
      <c r="A218" s="1">
        <v>211</v>
      </c>
      <c r="B218" s="4" t="s">
        <v>237</v>
      </c>
      <c r="C218" s="90" t="s">
        <v>206</v>
      </c>
      <c r="D218" s="90" t="s">
        <v>62</v>
      </c>
      <c r="E218" s="90"/>
      <c r="F218" s="90" t="s">
        <v>133</v>
      </c>
      <c r="G218" s="53">
        <f t="shared" si="6"/>
        <v>0.7390624333111111</v>
      </c>
    </row>
    <row r="219" spans="1:8" s="87" customFormat="1" ht="18.75" customHeight="1">
      <c r="A219" s="1">
        <v>212</v>
      </c>
      <c r="B219" s="4" t="s">
        <v>645</v>
      </c>
      <c r="C219" s="74" t="s">
        <v>613</v>
      </c>
      <c r="D219" s="74" t="s">
        <v>7</v>
      </c>
      <c r="E219" s="74"/>
      <c r="F219" s="74" t="s">
        <v>142</v>
      </c>
      <c r="G219" s="53">
        <f t="shared" si="6"/>
        <v>0.74027771108888885</v>
      </c>
      <c r="H219" s="4"/>
    </row>
    <row r="220" spans="1:8" ht="18.75" customHeight="1">
      <c r="A220" s="1">
        <v>213</v>
      </c>
      <c r="B220" s="4" t="s">
        <v>521</v>
      </c>
      <c r="C220" s="74" t="s">
        <v>283</v>
      </c>
      <c r="D220" s="74" t="s">
        <v>35</v>
      </c>
      <c r="E220" s="74" t="s">
        <v>32</v>
      </c>
      <c r="F220" s="74" t="s">
        <v>36</v>
      </c>
      <c r="G220" s="53">
        <f t="shared" si="6"/>
        <v>0.74218743328888881</v>
      </c>
    </row>
    <row r="221" spans="1:8" s="54" customFormat="1" ht="18.75" customHeight="1">
      <c r="A221" s="1">
        <v>214</v>
      </c>
      <c r="B221" s="74" t="s">
        <v>527</v>
      </c>
      <c r="C221" s="74" t="s">
        <v>457</v>
      </c>
      <c r="D221" s="74" t="s">
        <v>27</v>
      </c>
      <c r="E221" s="74" t="s">
        <v>32</v>
      </c>
      <c r="F221" s="74" t="s">
        <v>36</v>
      </c>
      <c r="G221" s="53">
        <f t="shared" si="6"/>
        <v>0.7427082332888888</v>
      </c>
      <c r="H221" s="48"/>
    </row>
    <row r="222" spans="1:8" ht="18.75" customHeight="1">
      <c r="A222" s="1">
        <v>215</v>
      </c>
      <c r="B222" s="4" t="s">
        <v>522</v>
      </c>
      <c r="C222" s="74" t="s">
        <v>283</v>
      </c>
      <c r="D222" s="74" t="s">
        <v>35</v>
      </c>
      <c r="E222" s="74" t="s">
        <v>32</v>
      </c>
      <c r="F222" s="74" t="s">
        <v>36</v>
      </c>
      <c r="G222" s="53">
        <f t="shared" si="6"/>
        <v>0.74322903328888879</v>
      </c>
    </row>
    <row r="223" spans="1:8" ht="18.75" customHeight="1">
      <c r="A223" s="1">
        <v>216</v>
      </c>
      <c r="B223" s="4" t="s">
        <v>505</v>
      </c>
      <c r="C223" s="74" t="s">
        <v>457</v>
      </c>
      <c r="D223" s="74" t="s">
        <v>27</v>
      </c>
      <c r="E223" s="74" t="s">
        <v>32</v>
      </c>
      <c r="F223" s="74" t="s">
        <v>36</v>
      </c>
      <c r="G223" s="53">
        <f t="shared" si="6"/>
        <v>0.74374983328888877</v>
      </c>
    </row>
    <row r="224" spans="1:8" ht="18.75" customHeight="1">
      <c r="A224" s="1">
        <v>217</v>
      </c>
      <c r="B224" s="4" t="s">
        <v>238</v>
      </c>
      <c r="C224" s="4" t="s">
        <v>221</v>
      </c>
      <c r="D224" s="90" t="s">
        <v>62</v>
      </c>
      <c r="E224" s="90"/>
      <c r="F224" s="90" t="s">
        <v>135</v>
      </c>
      <c r="G224" s="53">
        <f t="shared" si="6"/>
        <v>0.74427063328888876</v>
      </c>
    </row>
    <row r="225" spans="1:11" s="87" customFormat="1" ht="18.75" customHeight="1">
      <c r="A225" s="1">
        <v>218</v>
      </c>
      <c r="B225" s="4" t="s">
        <v>651</v>
      </c>
      <c r="C225" s="4" t="s">
        <v>271</v>
      </c>
      <c r="D225" s="4" t="s">
        <v>7</v>
      </c>
      <c r="E225" s="4"/>
      <c r="F225" s="102" t="s">
        <v>127</v>
      </c>
      <c r="G225" s="53">
        <f t="shared" si="6"/>
        <v>0.74548591106666651</v>
      </c>
      <c r="H225" s="4"/>
    </row>
    <row r="226" spans="1:11" ht="18.75" customHeight="1">
      <c r="A226" s="1">
        <v>219</v>
      </c>
      <c r="B226" s="4" t="s">
        <v>523</v>
      </c>
      <c r="C226" s="74" t="s">
        <v>480</v>
      </c>
      <c r="D226" s="74" t="s">
        <v>35</v>
      </c>
      <c r="E226" s="74" t="s">
        <v>32</v>
      </c>
      <c r="F226" s="74" t="s">
        <v>36</v>
      </c>
      <c r="G226" s="53">
        <f t="shared" si="6"/>
        <v>0.74739563326666647</v>
      </c>
    </row>
    <row r="227" spans="1:11" ht="18.75" customHeight="1">
      <c r="A227" s="1">
        <v>220</v>
      </c>
      <c r="B227" s="4" t="s">
        <v>506</v>
      </c>
      <c r="C227" s="74" t="s">
        <v>507</v>
      </c>
      <c r="D227" s="74" t="s">
        <v>27</v>
      </c>
      <c r="E227" s="74" t="s">
        <v>32</v>
      </c>
      <c r="F227" s="74" t="s">
        <v>36</v>
      </c>
      <c r="G227" s="53">
        <f t="shared" si="6"/>
        <v>0.74791643326666646</v>
      </c>
    </row>
    <row r="228" spans="1:11" ht="18.75" customHeight="1">
      <c r="A228" s="1">
        <v>221</v>
      </c>
      <c r="B228" s="4" t="s">
        <v>524</v>
      </c>
      <c r="C228" s="74" t="s">
        <v>507</v>
      </c>
      <c r="D228" s="74" t="s">
        <v>35</v>
      </c>
      <c r="E228" s="74" t="s">
        <v>32</v>
      </c>
      <c r="F228" s="74" t="s">
        <v>36</v>
      </c>
      <c r="G228" s="53">
        <f t="shared" si="6"/>
        <v>0.74843723326666645</v>
      </c>
    </row>
    <row r="229" spans="1:11" ht="18.75" customHeight="1">
      <c r="A229" s="1">
        <v>222</v>
      </c>
      <c r="B229" s="4" t="s">
        <v>508</v>
      </c>
      <c r="C229" s="74" t="s">
        <v>499</v>
      </c>
      <c r="D229" s="74" t="s">
        <v>27</v>
      </c>
      <c r="E229" s="74" t="s">
        <v>32</v>
      </c>
      <c r="F229" s="74" t="s">
        <v>36</v>
      </c>
      <c r="G229" s="53">
        <f t="shared" si="6"/>
        <v>0.74895803326666643</v>
      </c>
    </row>
    <row r="230" spans="1:11" ht="18.75" customHeight="1">
      <c r="A230" s="1">
        <v>223</v>
      </c>
      <c r="B230" s="4" t="s">
        <v>239</v>
      </c>
      <c r="C230" s="90" t="s">
        <v>206</v>
      </c>
      <c r="D230" s="90" t="s">
        <v>62</v>
      </c>
      <c r="E230" s="90"/>
      <c r="F230" s="90" t="s">
        <v>137</v>
      </c>
      <c r="G230" s="53">
        <f t="shared" si="6"/>
        <v>0.74947883326666642</v>
      </c>
    </row>
    <row r="231" spans="1:11" s="87" customFormat="1" ht="18.75" customHeight="1">
      <c r="A231" s="1">
        <v>224</v>
      </c>
      <c r="B231" s="4" t="s">
        <v>652</v>
      </c>
      <c r="C231" s="4" t="s">
        <v>602</v>
      </c>
      <c r="D231" s="4" t="s">
        <v>7</v>
      </c>
      <c r="E231" s="4"/>
      <c r="F231" s="102" t="s">
        <v>128</v>
      </c>
      <c r="G231" s="53">
        <f t="shared" si="6"/>
        <v>0.75069411104444417</v>
      </c>
      <c r="H231" s="4"/>
    </row>
    <row r="232" spans="1:11" ht="18.75" customHeight="1">
      <c r="A232" s="1">
        <v>225</v>
      </c>
      <c r="B232" s="74" t="s">
        <v>525</v>
      </c>
      <c r="C232" s="74" t="s">
        <v>489</v>
      </c>
      <c r="D232" s="74" t="s">
        <v>35</v>
      </c>
      <c r="E232" s="74" t="s">
        <v>32</v>
      </c>
      <c r="F232" s="74" t="s">
        <v>36</v>
      </c>
      <c r="G232" s="53">
        <f t="shared" si="6"/>
        <v>0.75260383324444413</v>
      </c>
    </row>
    <row r="233" spans="1:11" ht="18.75" customHeight="1">
      <c r="A233" s="1">
        <v>226</v>
      </c>
      <c r="B233" s="4" t="s">
        <v>509</v>
      </c>
      <c r="C233" s="74" t="s">
        <v>499</v>
      </c>
      <c r="D233" s="74" t="s">
        <v>27</v>
      </c>
      <c r="E233" s="74" t="s">
        <v>32</v>
      </c>
      <c r="F233" s="74" t="s">
        <v>36</v>
      </c>
      <c r="G233" s="53">
        <f t="shared" si="6"/>
        <v>0.75312463324444412</v>
      </c>
    </row>
    <row r="234" spans="1:11" ht="18.75" customHeight="1">
      <c r="A234" s="1">
        <v>227</v>
      </c>
      <c r="B234" s="74" t="s">
        <v>688</v>
      </c>
      <c r="C234" s="74" t="s">
        <v>532</v>
      </c>
      <c r="D234" s="74" t="s">
        <v>35</v>
      </c>
      <c r="E234" s="74" t="s">
        <v>33</v>
      </c>
      <c r="F234" s="74" t="s">
        <v>36</v>
      </c>
      <c r="G234" s="53">
        <f t="shared" si="6"/>
        <v>0.75364543324444411</v>
      </c>
    </row>
    <row r="235" spans="1:11" ht="18.75" customHeight="1">
      <c r="A235" s="1">
        <v>228</v>
      </c>
      <c r="B235" s="4" t="s">
        <v>504</v>
      </c>
      <c r="C235" s="74" t="s">
        <v>457</v>
      </c>
      <c r="D235" s="74" t="s">
        <v>27</v>
      </c>
      <c r="E235" s="74" t="s">
        <v>31</v>
      </c>
      <c r="F235" s="74" t="s">
        <v>36</v>
      </c>
      <c r="G235" s="53">
        <f t="shared" si="6"/>
        <v>0.7541662332444441</v>
      </c>
    </row>
    <row r="236" spans="1:11" s="87" customFormat="1" ht="18.75" customHeight="1">
      <c r="A236" s="1">
        <v>229</v>
      </c>
      <c r="B236" s="4" t="s">
        <v>653</v>
      </c>
      <c r="C236" s="75" t="s">
        <v>600</v>
      </c>
      <c r="D236" s="4" t="s">
        <v>7</v>
      </c>
      <c r="E236" s="75"/>
      <c r="F236" s="102" t="s">
        <v>182</v>
      </c>
      <c r="G236" s="53">
        <f t="shared" si="6"/>
        <v>0.75468703324444408</v>
      </c>
      <c r="H236" s="4"/>
    </row>
    <row r="237" spans="1:11" ht="18.75" customHeight="1">
      <c r="A237" s="1">
        <v>230</v>
      </c>
      <c r="B237" s="4" t="s">
        <v>521</v>
      </c>
      <c r="C237" s="74" t="s">
        <v>283</v>
      </c>
      <c r="D237" s="74" t="s">
        <v>35</v>
      </c>
      <c r="E237" s="74" t="s">
        <v>33</v>
      </c>
      <c r="F237" s="74" t="s">
        <v>36</v>
      </c>
      <c r="G237" s="53">
        <f t="shared" si="6"/>
        <v>0.75659675544444405</v>
      </c>
    </row>
    <row r="238" spans="1:11" ht="18.75" customHeight="1">
      <c r="A238" s="1">
        <v>231</v>
      </c>
      <c r="B238" s="74" t="s">
        <v>527</v>
      </c>
      <c r="C238" s="74" t="s">
        <v>457</v>
      </c>
      <c r="D238" s="74" t="s">
        <v>27</v>
      </c>
      <c r="E238" s="74" t="s">
        <v>33</v>
      </c>
      <c r="F238" s="74" t="s">
        <v>36</v>
      </c>
      <c r="G238" s="53">
        <f t="shared" si="6"/>
        <v>0.75711755544444403</v>
      </c>
    </row>
    <row r="239" spans="1:11">
      <c r="A239" s="1">
        <v>232</v>
      </c>
      <c r="B239" s="4" t="s">
        <v>522</v>
      </c>
      <c r="C239" s="91" t="s">
        <v>283</v>
      </c>
      <c r="D239" s="74" t="s">
        <v>35</v>
      </c>
      <c r="E239" s="74" t="s">
        <v>33</v>
      </c>
      <c r="F239" s="74" t="s">
        <v>36</v>
      </c>
      <c r="G239" s="53">
        <f t="shared" si="6"/>
        <v>0.75763835544444402</v>
      </c>
    </row>
    <row r="240" spans="1:11">
      <c r="A240" s="1">
        <v>233</v>
      </c>
      <c r="B240" s="4" t="s">
        <v>505</v>
      </c>
      <c r="C240" s="74" t="s">
        <v>457</v>
      </c>
      <c r="D240" s="74" t="s">
        <v>27</v>
      </c>
      <c r="E240" s="74" t="s">
        <v>33</v>
      </c>
      <c r="F240" s="74" t="s">
        <v>36</v>
      </c>
      <c r="G240" s="53">
        <f t="shared" si="6"/>
        <v>0.75815915544444401</v>
      </c>
      <c r="J240" s="11"/>
      <c r="K240" s="58"/>
    </row>
    <row r="241" spans="1:16" s="87" customFormat="1">
      <c r="A241" s="1">
        <v>234</v>
      </c>
      <c r="B241" s="110"/>
      <c r="C241" s="110"/>
      <c r="D241" s="110"/>
      <c r="E241" s="110"/>
      <c r="F241" s="111"/>
      <c r="G241" s="53">
        <f t="shared" si="6"/>
        <v>0.758679955444444</v>
      </c>
      <c r="H241" s="4"/>
      <c r="J241" s="11"/>
      <c r="K241" s="58"/>
    </row>
    <row r="242" spans="1:16" ht="18.75" customHeight="1">
      <c r="A242" s="1">
        <v>235</v>
      </c>
      <c r="B242" s="4" t="s">
        <v>523</v>
      </c>
      <c r="C242" s="74" t="s">
        <v>480</v>
      </c>
      <c r="D242" s="74" t="s">
        <v>35</v>
      </c>
      <c r="E242" s="74" t="s">
        <v>33</v>
      </c>
      <c r="F242" s="74" t="s">
        <v>36</v>
      </c>
      <c r="G242" s="53">
        <f t="shared" si="6"/>
        <v>1.760589955444444</v>
      </c>
    </row>
    <row r="243" spans="1:16" ht="18.75" customHeight="1">
      <c r="A243" s="1">
        <v>236</v>
      </c>
      <c r="B243" s="4" t="s">
        <v>506</v>
      </c>
      <c r="C243" s="74" t="s">
        <v>507</v>
      </c>
      <c r="D243" s="74" t="s">
        <v>27</v>
      </c>
      <c r="E243" s="74" t="s">
        <v>33</v>
      </c>
      <c r="F243" s="74" t="s">
        <v>36</v>
      </c>
      <c r="G243" s="53">
        <f t="shared" si="6"/>
        <v>1.7611107554444441</v>
      </c>
    </row>
    <row r="244" spans="1:16">
      <c r="A244" s="1">
        <v>237</v>
      </c>
      <c r="B244" s="4" t="s">
        <v>524</v>
      </c>
      <c r="C244" s="74" t="s">
        <v>507</v>
      </c>
      <c r="D244" s="74" t="s">
        <v>35</v>
      </c>
      <c r="E244" s="74" t="s">
        <v>33</v>
      </c>
      <c r="F244" s="74" t="s">
        <v>36</v>
      </c>
      <c r="G244" s="53">
        <f t="shared" si="6"/>
        <v>1.7616315554444442</v>
      </c>
    </row>
    <row r="245" spans="1:16">
      <c r="A245" s="1">
        <v>238</v>
      </c>
      <c r="B245" s="4" t="s">
        <v>508</v>
      </c>
      <c r="C245" s="74" t="s">
        <v>499</v>
      </c>
      <c r="D245" s="74" t="s">
        <v>27</v>
      </c>
      <c r="E245" s="74" t="s">
        <v>33</v>
      </c>
      <c r="F245" s="74" t="s">
        <v>36</v>
      </c>
      <c r="G245" s="53">
        <f t="shared" si="6"/>
        <v>1.7621523554444443</v>
      </c>
    </row>
    <row r="246" spans="1:16" s="87" customFormat="1">
      <c r="A246" s="1">
        <v>239</v>
      </c>
      <c r="B246" s="4" t="s">
        <v>654</v>
      </c>
      <c r="C246" s="74" t="s">
        <v>602</v>
      </c>
      <c r="D246" s="74" t="s">
        <v>7</v>
      </c>
      <c r="E246" s="74"/>
      <c r="F246" s="102" t="s">
        <v>183</v>
      </c>
      <c r="G246" s="53">
        <f t="shared" si="6"/>
        <v>1.7626731554444444</v>
      </c>
      <c r="H246" s="4"/>
      <c r="J246"/>
      <c r="P246"/>
    </row>
    <row r="247" spans="1:16">
      <c r="A247" s="1">
        <v>240</v>
      </c>
      <c r="B247" s="4" t="s">
        <v>525</v>
      </c>
      <c r="C247" s="74" t="s">
        <v>489</v>
      </c>
      <c r="D247" s="74" t="s">
        <v>35</v>
      </c>
      <c r="E247" s="74" t="s">
        <v>33</v>
      </c>
      <c r="F247" s="74" t="s">
        <v>36</v>
      </c>
      <c r="G247" s="53">
        <f t="shared" si="6"/>
        <v>1.7645828776444443</v>
      </c>
    </row>
    <row r="248" spans="1:16">
      <c r="A248" s="1">
        <v>241</v>
      </c>
      <c r="B248" s="4" t="s">
        <v>509</v>
      </c>
      <c r="C248" s="74" t="s">
        <v>499</v>
      </c>
      <c r="D248" s="74" t="s">
        <v>27</v>
      </c>
      <c r="E248" s="74" t="s">
        <v>33</v>
      </c>
      <c r="F248" s="74" t="s">
        <v>36</v>
      </c>
      <c r="G248" s="53">
        <f t="shared" si="6"/>
        <v>1.7651036776444444</v>
      </c>
    </row>
    <row r="249" spans="1:16">
      <c r="A249" s="1">
        <v>242</v>
      </c>
      <c r="B249" s="129" t="s">
        <v>665</v>
      </c>
      <c r="C249" s="129"/>
      <c r="D249" s="129"/>
      <c r="E249" s="129"/>
      <c r="F249" s="129"/>
      <c r="G249" s="38" t="s">
        <v>326</v>
      </c>
      <c r="H249" s="7"/>
    </row>
    <row r="250" spans="1:16">
      <c r="A250" s="1">
        <v>243</v>
      </c>
      <c r="B250" s="126" t="s">
        <v>323</v>
      </c>
      <c r="C250" s="126"/>
      <c r="D250" s="126"/>
      <c r="E250" s="126"/>
      <c r="F250" s="126"/>
      <c r="G250" s="38" t="s">
        <v>327</v>
      </c>
      <c r="H250" s="7"/>
    </row>
    <row r="251" spans="1:16" s="87" customFormat="1">
      <c r="A251" s="1">
        <v>244</v>
      </c>
      <c r="B251" s="4" t="s">
        <v>650</v>
      </c>
      <c r="C251" s="4" t="s">
        <v>602</v>
      </c>
      <c r="D251" s="4" t="s">
        <v>7</v>
      </c>
      <c r="E251" s="4"/>
      <c r="F251" s="4" t="s">
        <v>148</v>
      </c>
      <c r="G251" s="53">
        <v>0.78472222222222221</v>
      </c>
      <c r="H251" s="48"/>
    </row>
    <row r="252" spans="1:16">
      <c r="A252" s="1">
        <v>245</v>
      </c>
      <c r="B252" s="102" t="s">
        <v>526</v>
      </c>
      <c r="C252" s="74" t="s">
        <v>457</v>
      </c>
      <c r="D252" s="74" t="s">
        <v>27</v>
      </c>
      <c r="E252" s="74" t="s">
        <v>30</v>
      </c>
      <c r="F252" s="91" t="s">
        <v>85</v>
      </c>
      <c r="G252" s="53">
        <f>+IF(D251="TUM",G251+0.0005208,IF(D251="DMT",G251+0.0005208,IF(D251="ACRO",G251+0.0019097222,IF(D251="TRS",G251+0.00104166666666667,IF(D251="AER",G251+0.00121527777777778,IF(D251="TG",G251+0.0019097222,G251+1.00191))))))</f>
        <v>0.78663194442222217</v>
      </c>
    </row>
    <row r="253" spans="1:16">
      <c r="A253" s="1">
        <v>246</v>
      </c>
      <c r="B253" s="102" t="s">
        <v>528</v>
      </c>
      <c r="C253" s="74" t="s">
        <v>529</v>
      </c>
      <c r="D253" s="74" t="s">
        <v>35</v>
      </c>
      <c r="E253" s="74" t="s">
        <v>30</v>
      </c>
      <c r="F253" s="91" t="s">
        <v>85</v>
      </c>
      <c r="G253" s="53">
        <f t="shared" ref="G253:G275" si="7">+IF(D252="TUM",G252+0.0005208,IF(D252="DMT",G252+0.0005208,IF(D252="ACRO",G252+0.0019097222,IF(D252="TRS",G252+0.00104166666666667,IF(D252="AER",G252+0.00121527777777778,IF(D252="TG",G252+0.0019097222,G252+1.00191))))))</f>
        <v>0.78715274442222216</v>
      </c>
    </row>
    <row r="254" spans="1:16" ht="18.75" customHeight="1">
      <c r="A254" s="1">
        <v>247</v>
      </c>
      <c r="B254" s="102" t="s">
        <v>510</v>
      </c>
      <c r="C254" s="74" t="s">
        <v>499</v>
      </c>
      <c r="D254" s="74" t="s">
        <v>27</v>
      </c>
      <c r="E254" s="74" t="s">
        <v>30</v>
      </c>
      <c r="F254" s="91" t="s">
        <v>85</v>
      </c>
      <c r="G254" s="53">
        <f t="shared" si="7"/>
        <v>0.78767354442222215</v>
      </c>
    </row>
    <row r="255" spans="1:16" ht="18.75" customHeight="1">
      <c r="A255" s="1">
        <v>248</v>
      </c>
      <c r="B255" s="102" t="s">
        <v>530</v>
      </c>
      <c r="C255" s="91" t="s">
        <v>235</v>
      </c>
      <c r="D255" s="74" t="s">
        <v>35</v>
      </c>
      <c r="E255" s="74" t="s">
        <v>30</v>
      </c>
      <c r="F255" s="91" t="s">
        <v>85</v>
      </c>
      <c r="G255" s="53">
        <f t="shared" si="7"/>
        <v>0.78819434442222214</v>
      </c>
    </row>
    <row r="256" spans="1:16" ht="18.75" customHeight="1">
      <c r="A256" s="1">
        <v>249</v>
      </c>
      <c r="B256" s="4" t="s">
        <v>646</v>
      </c>
      <c r="C256" s="74" t="s">
        <v>613</v>
      </c>
      <c r="D256" s="74" t="s">
        <v>7</v>
      </c>
      <c r="E256" s="74"/>
      <c r="F256" s="74" t="s">
        <v>143</v>
      </c>
      <c r="G256" s="53">
        <f t="shared" si="7"/>
        <v>0.78871514442222213</v>
      </c>
    </row>
    <row r="257" spans="1:7" ht="18.75" customHeight="1">
      <c r="A257" s="1">
        <v>250</v>
      </c>
      <c r="B257" s="102" t="s">
        <v>511</v>
      </c>
      <c r="C257" s="74" t="s">
        <v>499</v>
      </c>
      <c r="D257" s="74" t="s">
        <v>27</v>
      </c>
      <c r="E257" s="74" t="s">
        <v>32</v>
      </c>
      <c r="F257" s="91" t="s">
        <v>85</v>
      </c>
      <c r="G257" s="53">
        <f t="shared" si="7"/>
        <v>0.79062486662222209</v>
      </c>
    </row>
    <row r="258" spans="1:7" ht="18.75" customHeight="1">
      <c r="A258" s="1">
        <v>251</v>
      </c>
      <c r="B258" s="102" t="s">
        <v>531</v>
      </c>
      <c r="C258" s="91" t="s">
        <v>532</v>
      </c>
      <c r="D258" s="74" t="s">
        <v>35</v>
      </c>
      <c r="E258" s="74" t="s">
        <v>30</v>
      </c>
      <c r="F258" s="91" t="s">
        <v>85</v>
      </c>
      <c r="G258" s="53">
        <f t="shared" si="7"/>
        <v>0.79114566662222208</v>
      </c>
    </row>
    <row r="259" spans="1:7" ht="18.75" customHeight="1">
      <c r="A259" s="1">
        <v>252</v>
      </c>
      <c r="B259" s="102" t="s">
        <v>512</v>
      </c>
      <c r="C259" s="74" t="s">
        <v>485</v>
      </c>
      <c r="D259" s="74" t="s">
        <v>27</v>
      </c>
      <c r="E259" s="74" t="s">
        <v>32</v>
      </c>
      <c r="F259" s="91" t="s">
        <v>85</v>
      </c>
      <c r="G259" s="53">
        <f t="shared" si="7"/>
        <v>0.79166646662222206</v>
      </c>
    </row>
    <row r="260" spans="1:7" ht="18.75" customHeight="1">
      <c r="A260" s="1">
        <v>253</v>
      </c>
      <c r="B260" s="102" t="s">
        <v>533</v>
      </c>
      <c r="C260" s="91" t="s">
        <v>441</v>
      </c>
      <c r="D260" s="74" t="s">
        <v>35</v>
      </c>
      <c r="E260" s="74" t="s">
        <v>30</v>
      </c>
      <c r="F260" s="91" t="s">
        <v>85</v>
      </c>
      <c r="G260" s="53">
        <f t="shared" si="7"/>
        <v>0.79218726662222205</v>
      </c>
    </row>
    <row r="261" spans="1:7" ht="18.75" customHeight="1">
      <c r="A261" s="1">
        <v>254</v>
      </c>
      <c r="B261" s="4" t="s">
        <v>647</v>
      </c>
      <c r="C261" s="74" t="s">
        <v>613</v>
      </c>
      <c r="D261" s="74" t="s">
        <v>7</v>
      </c>
      <c r="E261" s="74"/>
      <c r="F261" s="74" t="s">
        <v>144</v>
      </c>
      <c r="G261" s="53">
        <f t="shared" si="7"/>
        <v>0.79270806662222204</v>
      </c>
    </row>
    <row r="262" spans="1:7" ht="18.75" customHeight="1">
      <c r="A262" s="1">
        <v>255</v>
      </c>
      <c r="B262" s="102" t="s">
        <v>513</v>
      </c>
      <c r="C262" s="74" t="s">
        <v>433</v>
      </c>
      <c r="D262" s="74" t="s">
        <v>27</v>
      </c>
      <c r="E262" s="74" t="s">
        <v>32</v>
      </c>
      <c r="F262" s="91" t="s">
        <v>85</v>
      </c>
      <c r="G262" s="53">
        <f t="shared" si="7"/>
        <v>0.794617788822222</v>
      </c>
    </row>
    <row r="263" spans="1:7" ht="18.75" customHeight="1">
      <c r="A263" s="1">
        <v>256</v>
      </c>
      <c r="B263" s="102" t="s">
        <v>534</v>
      </c>
      <c r="C263" s="91" t="s">
        <v>457</v>
      </c>
      <c r="D263" s="74" t="s">
        <v>35</v>
      </c>
      <c r="E263" s="74" t="s">
        <v>30</v>
      </c>
      <c r="F263" s="91" t="s">
        <v>85</v>
      </c>
      <c r="G263" s="53">
        <f t="shared" si="7"/>
        <v>0.79513858882222199</v>
      </c>
    </row>
    <row r="264" spans="1:7" ht="18.75" customHeight="1">
      <c r="A264" s="1">
        <v>257</v>
      </c>
      <c r="B264" s="102" t="s">
        <v>526</v>
      </c>
      <c r="C264" s="74" t="s">
        <v>457</v>
      </c>
      <c r="D264" s="74" t="s">
        <v>27</v>
      </c>
      <c r="E264" s="74" t="s">
        <v>31</v>
      </c>
      <c r="F264" s="91" t="s">
        <v>85</v>
      </c>
      <c r="G264" s="53">
        <f t="shared" si="7"/>
        <v>0.79565938882222198</v>
      </c>
    </row>
    <row r="265" spans="1:7" ht="18.75" customHeight="1">
      <c r="A265" s="1">
        <v>258</v>
      </c>
      <c r="B265" s="102" t="s">
        <v>528</v>
      </c>
      <c r="C265" s="74" t="s">
        <v>529</v>
      </c>
      <c r="D265" s="74" t="s">
        <v>35</v>
      </c>
      <c r="E265" s="74" t="s">
        <v>31</v>
      </c>
      <c r="F265" s="91" t="s">
        <v>85</v>
      </c>
      <c r="G265" s="53">
        <f t="shared" si="7"/>
        <v>0.79618018882222197</v>
      </c>
    </row>
    <row r="266" spans="1:7" ht="18.75" customHeight="1">
      <c r="A266" s="1">
        <v>259</v>
      </c>
      <c r="B266" s="4" t="s">
        <v>648</v>
      </c>
      <c r="C266" s="74" t="s">
        <v>457</v>
      </c>
      <c r="D266" s="74" t="s">
        <v>7</v>
      </c>
      <c r="E266" s="74"/>
      <c r="F266" s="74" t="s">
        <v>145</v>
      </c>
      <c r="G266" s="53">
        <f t="shared" si="7"/>
        <v>0.79670098882222196</v>
      </c>
    </row>
    <row r="267" spans="1:7" ht="18.75" customHeight="1">
      <c r="A267" s="1">
        <v>260</v>
      </c>
      <c r="B267" s="4" t="s">
        <v>510</v>
      </c>
      <c r="C267" s="74" t="s">
        <v>499</v>
      </c>
      <c r="D267" s="74" t="s">
        <v>27</v>
      </c>
      <c r="E267" s="74" t="s">
        <v>31</v>
      </c>
      <c r="F267" s="74" t="s">
        <v>85</v>
      </c>
      <c r="G267" s="53">
        <f t="shared" si="7"/>
        <v>0.79861071102222192</v>
      </c>
    </row>
    <row r="268" spans="1:7" ht="18.75" customHeight="1">
      <c r="A268" s="1">
        <v>261</v>
      </c>
      <c r="B268" s="4" t="s">
        <v>530</v>
      </c>
      <c r="C268" s="74" t="s">
        <v>235</v>
      </c>
      <c r="D268" s="74" t="s">
        <v>35</v>
      </c>
      <c r="E268" s="74" t="s">
        <v>31</v>
      </c>
      <c r="F268" s="74" t="s">
        <v>85</v>
      </c>
      <c r="G268" s="53">
        <f t="shared" si="7"/>
        <v>0.79913151102222191</v>
      </c>
    </row>
    <row r="269" spans="1:7" ht="18.75" customHeight="1">
      <c r="A269" s="1">
        <v>262</v>
      </c>
      <c r="B269" s="4" t="s">
        <v>511</v>
      </c>
      <c r="C269" s="74" t="s">
        <v>499</v>
      </c>
      <c r="D269" s="74" t="s">
        <v>27</v>
      </c>
      <c r="E269" s="74" t="s">
        <v>33</v>
      </c>
      <c r="F269" s="74" t="s">
        <v>85</v>
      </c>
      <c r="G269" s="53">
        <f t="shared" si="7"/>
        <v>0.7996523110222219</v>
      </c>
    </row>
    <row r="270" spans="1:7" ht="18.75" customHeight="1">
      <c r="A270" s="1">
        <v>263</v>
      </c>
      <c r="B270" s="4" t="s">
        <v>531</v>
      </c>
      <c r="C270" s="74" t="s">
        <v>532</v>
      </c>
      <c r="D270" s="74" t="s">
        <v>35</v>
      </c>
      <c r="E270" s="74" t="s">
        <v>31</v>
      </c>
      <c r="F270" s="74" t="s">
        <v>85</v>
      </c>
      <c r="G270" s="53">
        <f t="shared" si="7"/>
        <v>0.80017311102222188</v>
      </c>
    </row>
    <row r="271" spans="1:7" ht="18.75" customHeight="1">
      <c r="A271" s="1">
        <v>264</v>
      </c>
      <c r="B271" s="4" t="s">
        <v>649</v>
      </c>
      <c r="C271" s="74" t="s">
        <v>602</v>
      </c>
      <c r="D271" s="74" t="s">
        <v>7</v>
      </c>
      <c r="E271" s="74"/>
      <c r="F271" s="4" t="s">
        <v>146</v>
      </c>
      <c r="G271" s="53">
        <f t="shared" si="7"/>
        <v>0.80069391102222187</v>
      </c>
    </row>
    <row r="272" spans="1:7" ht="18.75" customHeight="1">
      <c r="A272" s="1">
        <v>265</v>
      </c>
      <c r="B272" s="102" t="s">
        <v>512</v>
      </c>
      <c r="C272" s="74" t="s">
        <v>485</v>
      </c>
      <c r="D272" s="74" t="s">
        <v>27</v>
      </c>
      <c r="E272" s="74" t="s">
        <v>33</v>
      </c>
      <c r="F272" s="91" t="s">
        <v>85</v>
      </c>
      <c r="G272" s="53">
        <f t="shared" si="7"/>
        <v>0.80260363322222184</v>
      </c>
    </row>
    <row r="273" spans="1:11" ht="18.75" customHeight="1">
      <c r="A273" s="1">
        <v>266</v>
      </c>
      <c r="B273" s="102" t="s">
        <v>533</v>
      </c>
      <c r="C273" s="74" t="s">
        <v>441</v>
      </c>
      <c r="D273" s="74" t="s">
        <v>35</v>
      </c>
      <c r="E273" s="74" t="s">
        <v>31</v>
      </c>
      <c r="F273" s="91" t="s">
        <v>85</v>
      </c>
      <c r="G273" s="53">
        <f t="shared" si="7"/>
        <v>0.80312443322222182</v>
      </c>
    </row>
    <row r="274" spans="1:11" ht="18.75" customHeight="1">
      <c r="A274" s="1">
        <v>267</v>
      </c>
      <c r="B274" s="102" t="s">
        <v>513</v>
      </c>
      <c r="C274" s="74" t="s">
        <v>433</v>
      </c>
      <c r="D274" s="74" t="s">
        <v>27</v>
      </c>
      <c r="E274" s="74" t="s">
        <v>33</v>
      </c>
      <c r="F274" s="91" t="s">
        <v>85</v>
      </c>
      <c r="G274" s="53">
        <f t="shared" si="7"/>
        <v>0.80364523322222181</v>
      </c>
    </row>
    <row r="275" spans="1:11" ht="18.75" customHeight="1">
      <c r="A275" s="1">
        <v>268</v>
      </c>
      <c r="B275" s="102" t="s">
        <v>534</v>
      </c>
      <c r="C275" s="74" t="s">
        <v>457</v>
      </c>
      <c r="D275" s="74" t="s">
        <v>35</v>
      </c>
      <c r="E275" s="74" t="s">
        <v>31</v>
      </c>
      <c r="F275" s="91" t="s">
        <v>85</v>
      </c>
      <c r="G275" s="53">
        <f t="shared" si="7"/>
        <v>0.8041660332222218</v>
      </c>
    </row>
    <row r="276" spans="1:11">
      <c r="A276" s="1">
        <v>269</v>
      </c>
      <c r="B276" s="125" t="s">
        <v>666</v>
      </c>
      <c r="C276" s="125"/>
      <c r="D276" s="125"/>
      <c r="E276" s="125"/>
      <c r="F276" s="125"/>
      <c r="G276" s="46" t="s">
        <v>662</v>
      </c>
      <c r="H276" s="7"/>
    </row>
    <row r="277" spans="1:11" ht="18.75" customHeight="1">
      <c r="A277" s="1">
        <v>270</v>
      </c>
      <c r="B277" s="126" t="s">
        <v>325</v>
      </c>
      <c r="C277" s="126"/>
      <c r="D277" s="126"/>
      <c r="E277" s="126"/>
      <c r="F277" s="126"/>
      <c r="G277" s="41" t="s">
        <v>328</v>
      </c>
      <c r="H277" s="88"/>
      <c r="J277" s="42">
        <v>2.0833333333333298E-3</v>
      </c>
      <c r="K277" t="s">
        <v>109</v>
      </c>
    </row>
    <row r="278" spans="1:11" ht="18.75" customHeight="1">
      <c r="A278" s="1">
        <v>271</v>
      </c>
      <c r="B278" s="4" t="s">
        <v>655</v>
      </c>
      <c r="C278" s="74" t="s">
        <v>613</v>
      </c>
      <c r="D278" s="74" t="s">
        <v>7</v>
      </c>
      <c r="E278" s="74"/>
      <c r="F278" s="102" t="s">
        <v>184</v>
      </c>
      <c r="G278" s="50">
        <v>0.82986111111111116</v>
      </c>
      <c r="H278" s="74"/>
      <c r="J278" s="42"/>
    </row>
    <row r="279" spans="1:11" ht="18.75" customHeight="1">
      <c r="A279" s="1">
        <v>272</v>
      </c>
      <c r="B279" s="4" t="s">
        <v>520</v>
      </c>
      <c r="C279" s="74" t="s">
        <v>436</v>
      </c>
      <c r="D279" s="74" t="s">
        <v>35</v>
      </c>
      <c r="E279" s="74" t="s">
        <v>30</v>
      </c>
      <c r="F279" s="74" t="s">
        <v>36</v>
      </c>
      <c r="G279" s="53">
        <f>+IF(D278="TUM",G278+0.0005208,IF(D278="DMT",G278+0.0005208,IF(D278="ACRO",G278+0.0019097222,IF(D278="TRS",G278+0.00104166666666667,IF(D278="AER",G278+0.00121527777777778,IF(D278="TG",G278+0.0019097222,G278+1.00191))))))</f>
        <v>0.83177083331111112</v>
      </c>
      <c r="H279" s="74"/>
      <c r="J279" s="42"/>
    </row>
    <row r="280" spans="1:11" ht="18.75" customHeight="1">
      <c r="A280" s="1">
        <v>273</v>
      </c>
      <c r="B280" s="102" t="s">
        <v>535</v>
      </c>
      <c r="C280" s="74" t="s">
        <v>507</v>
      </c>
      <c r="D280" s="74" t="s">
        <v>35</v>
      </c>
      <c r="E280" s="74" t="s">
        <v>32</v>
      </c>
      <c r="F280" s="91" t="s">
        <v>85</v>
      </c>
      <c r="G280" s="53">
        <f t="shared" ref="G280:G301" si="8">+IF(D279="TUM",G279+0.0005208,IF(D279="DMT",G279+0.0005208,IF(D279="ACRO",G279+0.0019097222,IF(D279="TRS",G279+0.00104166666666667,IF(D279="AER",G279+0.00121527777777778,IF(D279="TG",G279+0.0019097222,G279+1.00191))))))</f>
        <v>0.83229163331111111</v>
      </c>
      <c r="H280" s="74"/>
      <c r="J280" s="42"/>
    </row>
    <row r="281" spans="1:11" ht="18.75" customHeight="1">
      <c r="A281" s="1">
        <v>274</v>
      </c>
      <c r="B281" s="4" t="s">
        <v>536</v>
      </c>
      <c r="C281" s="74" t="s">
        <v>336</v>
      </c>
      <c r="D281" s="74" t="s">
        <v>35</v>
      </c>
      <c r="E281" s="74" t="s">
        <v>30</v>
      </c>
      <c r="F281" s="74" t="s">
        <v>36</v>
      </c>
      <c r="G281" s="53">
        <f t="shared" si="8"/>
        <v>0.8328124333111111</v>
      </c>
      <c r="H281" s="74"/>
    </row>
    <row r="282" spans="1:11" ht="18.75" customHeight="1">
      <c r="A282" s="1">
        <v>275</v>
      </c>
      <c r="B282" s="102" t="s">
        <v>537</v>
      </c>
      <c r="C282" s="74" t="s">
        <v>457</v>
      </c>
      <c r="D282" s="74" t="s">
        <v>35</v>
      </c>
      <c r="E282" s="74" t="s">
        <v>32</v>
      </c>
      <c r="F282" s="91" t="s">
        <v>85</v>
      </c>
      <c r="G282" s="53">
        <f t="shared" si="8"/>
        <v>0.83333323331111109</v>
      </c>
      <c r="H282" s="74"/>
      <c r="J282" s="42"/>
    </row>
    <row r="283" spans="1:11" ht="18.75" customHeight="1">
      <c r="A283" s="1">
        <v>276</v>
      </c>
      <c r="B283" s="4" t="s">
        <v>656</v>
      </c>
      <c r="C283" s="4" t="s">
        <v>602</v>
      </c>
      <c r="D283" s="74" t="s">
        <v>7</v>
      </c>
      <c r="F283" s="102" t="s">
        <v>185</v>
      </c>
      <c r="G283" s="53">
        <f t="shared" si="8"/>
        <v>0.83385403331111108</v>
      </c>
      <c r="H283" s="74"/>
    </row>
    <row r="284" spans="1:11" ht="18.75" customHeight="1">
      <c r="A284" s="1">
        <v>277</v>
      </c>
      <c r="B284" s="4" t="s">
        <v>538</v>
      </c>
      <c r="C284" s="74" t="s">
        <v>494</v>
      </c>
      <c r="D284" s="74" t="s">
        <v>35</v>
      </c>
      <c r="E284" s="74" t="s">
        <v>30</v>
      </c>
      <c r="F284" s="74" t="s">
        <v>36</v>
      </c>
      <c r="G284" s="53">
        <f t="shared" si="8"/>
        <v>0.83576375551111104</v>
      </c>
      <c r="H284" s="74"/>
      <c r="J284" s="42"/>
    </row>
    <row r="285" spans="1:11" ht="18.75" customHeight="1">
      <c r="A285" s="1">
        <v>278</v>
      </c>
      <c r="B285" s="102" t="s">
        <v>539</v>
      </c>
      <c r="C285" s="74" t="s">
        <v>436</v>
      </c>
      <c r="D285" s="74" t="s">
        <v>35</v>
      </c>
      <c r="E285" s="74" t="s">
        <v>32</v>
      </c>
      <c r="F285" s="91" t="s">
        <v>85</v>
      </c>
      <c r="G285" s="53">
        <f t="shared" si="8"/>
        <v>0.83628455551111103</v>
      </c>
      <c r="H285" s="74"/>
      <c r="J285" s="42"/>
    </row>
    <row r="286" spans="1:11" ht="18.75" customHeight="1">
      <c r="A286" s="1">
        <v>279</v>
      </c>
      <c r="B286" s="4" t="s">
        <v>540</v>
      </c>
      <c r="C286" s="74" t="s">
        <v>544</v>
      </c>
      <c r="D286" s="74" t="s">
        <v>35</v>
      </c>
      <c r="E286" s="74" t="s">
        <v>30</v>
      </c>
      <c r="F286" s="74" t="s">
        <v>36</v>
      </c>
      <c r="G286" s="53">
        <f t="shared" si="8"/>
        <v>0.83680535551111102</v>
      </c>
      <c r="H286" s="74"/>
    </row>
    <row r="287" spans="1:11" ht="18.75" customHeight="1">
      <c r="A287" s="1">
        <v>280</v>
      </c>
      <c r="B287" s="102" t="s">
        <v>541</v>
      </c>
      <c r="C287" s="74" t="s">
        <v>544</v>
      </c>
      <c r="D287" s="74" t="s">
        <v>35</v>
      </c>
      <c r="E287" s="74" t="s">
        <v>32</v>
      </c>
      <c r="F287" s="91" t="s">
        <v>85</v>
      </c>
      <c r="G287" s="53">
        <f t="shared" si="8"/>
        <v>0.837326155511111</v>
      </c>
      <c r="H287" s="74"/>
    </row>
    <row r="288" spans="1:11" ht="18.75" customHeight="1">
      <c r="A288" s="1">
        <v>281</v>
      </c>
      <c r="B288" s="4" t="s">
        <v>657</v>
      </c>
      <c r="C288" s="4" t="s">
        <v>613</v>
      </c>
      <c r="D288" s="4" t="s">
        <v>7</v>
      </c>
      <c r="F288" s="4" t="s">
        <v>147</v>
      </c>
      <c r="G288" s="53">
        <f t="shared" si="8"/>
        <v>0.83784695551111099</v>
      </c>
      <c r="H288" s="74"/>
      <c r="J288" s="42"/>
    </row>
    <row r="289" spans="1:11" ht="18.75" customHeight="1">
      <c r="A289" s="1">
        <v>282</v>
      </c>
      <c r="B289" s="4" t="s">
        <v>542</v>
      </c>
      <c r="C289" s="74" t="s">
        <v>336</v>
      </c>
      <c r="D289" s="74" t="s">
        <v>35</v>
      </c>
      <c r="E289" s="74" t="s">
        <v>30</v>
      </c>
      <c r="F289" s="74" t="s">
        <v>36</v>
      </c>
      <c r="G289" s="53">
        <f t="shared" si="8"/>
        <v>0.83975667771111095</v>
      </c>
      <c r="H289" s="74"/>
      <c r="J289" s="42"/>
    </row>
    <row r="290" spans="1:11">
      <c r="A290" s="1">
        <v>283</v>
      </c>
      <c r="B290" s="4" t="s">
        <v>543</v>
      </c>
      <c r="C290" s="74" t="s">
        <v>401</v>
      </c>
      <c r="D290" s="74" t="s">
        <v>35</v>
      </c>
      <c r="E290" s="74" t="s">
        <v>32</v>
      </c>
      <c r="F290" s="74" t="s">
        <v>85</v>
      </c>
      <c r="G290" s="53">
        <f t="shared" si="8"/>
        <v>0.84027747771111094</v>
      </c>
      <c r="H290" s="74"/>
    </row>
    <row r="291" spans="1:11" ht="18.75" customHeight="1">
      <c r="A291" s="1">
        <v>284</v>
      </c>
      <c r="B291" s="4" t="s">
        <v>520</v>
      </c>
      <c r="C291" s="74" t="s">
        <v>436</v>
      </c>
      <c r="D291" s="74" t="s">
        <v>35</v>
      </c>
      <c r="E291" s="74" t="s">
        <v>31</v>
      </c>
      <c r="F291" s="74" t="s">
        <v>36</v>
      </c>
      <c r="G291" s="53">
        <f t="shared" si="8"/>
        <v>0.84079827771111093</v>
      </c>
      <c r="H291" s="74"/>
      <c r="J291" s="42"/>
    </row>
    <row r="292" spans="1:11" ht="18.75" customHeight="1">
      <c r="A292" s="1">
        <v>285</v>
      </c>
      <c r="B292" s="102" t="s">
        <v>535</v>
      </c>
      <c r="C292" s="74" t="s">
        <v>507</v>
      </c>
      <c r="D292" s="74" t="s">
        <v>35</v>
      </c>
      <c r="E292" s="74" t="s">
        <v>33</v>
      </c>
      <c r="F292" s="91" t="s">
        <v>85</v>
      </c>
      <c r="G292" s="53">
        <f>+IF(D291="TUM",G291+0.0005208,IF(D291="DMT",G291+0.0005208,IF(D291="ACRO",G291+0.0019097222,IF(D291="TRS",G291+0.00104166666666667,IF(D291="AER",G291+0.00121527777777778,IF(D291="TG",G291+0.0019097222,G291+1.00191))))))</f>
        <v>0.84131907771111092</v>
      </c>
      <c r="H292" s="74"/>
      <c r="J292" s="42"/>
    </row>
    <row r="293" spans="1:11" ht="18.75" customHeight="1">
      <c r="A293" s="1">
        <v>286</v>
      </c>
      <c r="B293" s="4" t="s">
        <v>658</v>
      </c>
      <c r="C293" s="75" t="s">
        <v>602</v>
      </c>
      <c r="D293" s="4" t="s">
        <v>7</v>
      </c>
      <c r="E293" s="75"/>
      <c r="F293" s="4" t="s">
        <v>149</v>
      </c>
      <c r="G293" s="53">
        <f t="shared" si="8"/>
        <v>0.84183987771111091</v>
      </c>
      <c r="H293" s="74"/>
      <c r="J293" s="42"/>
    </row>
    <row r="294" spans="1:11" ht="18.75" customHeight="1">
      <c r="A294" s="1">
        <v>287</v>
      </c>
      <c r="B294" s="4" t="s">
        <v>536</v>
      </c>
      <c r="C294" s="74" t="s">
        <v>336</v>
      </c>
      <c r="D294" s="74" t="s">
        <v>35</v>
      </c>
      <c r="E294" s="74" t="s">
        <v>31</v>
      </c>
      <c r="F294" s="74" t="s">
        <v>36</v>
      </c>
      <c r="G294" s="53">
        <f t="shared" si="8"/>
        <v>0.84374959991111087</v>
      </c>
      <c r="H294" s="74"/>
      <c r="J294" s="42"/>
    </row>
    <row r="295" spans="1:11" ht="18.75" customHeight="1">
      <c r="A295" s="1">
        <v>288</v>
      </c>
      <c r="B295" s="102" t="s">
        <v>537</v>
      </c>
      <c r="C295" s="74" t="s">
        <v>457</v>
      </c>
      <c r="D295" s="74" t="s">
        <v>35</v>
      </c>
      <c r="E295" s="74" t="s">
        <v>33</v>
      </c>
      <c r="F295" s="91" t="s">
        <v>85</v>
      </c>
      <c r="G295" s="53">
        <f t="shared" si="8"/>
        <v>0.84427039991111086</v>
      </c>
      <c r="H295" s="74"/>
      <c r="J295" s="42"/>
    </row>
    <row r="296" spans="1:11" ht="18.75" customHeight="1">
      <c r="A296" s="1">
        <v>289</v>
      </c>
      <c r="B296" s="4" t="s">
        <v>538</v>
      </c>
      <c r="C296" s="74" t="s">
        <v>494</v>
      </c>
      <c r="D296" s="74" t="s">
        <v>35</v>
      </c>
      <c r="E296" s="74" t="s">
        <v>31</v>
      </c>
      <c r="F296" s="74" t="s">
        <v>36</v>
      </c>
      <c r="G296" s="53">
        <f t="shared" si="8"/>
        <v>0.84479119991111085</v>
      </c>
      <c r="H296" s="74"/>
      <c r="J296" s="42"/>
    </row>
    <row r="297" spans="1:11" ht="18.75" customHeight="1">
      <c r="A297" s="1">
        <v>290</v>
      </c>
      <c r="B297" s="102" t="s">
        <v>539</v>
      </c>
      <c r="C297" s="74" t="s">
        <v>436</v>
      </c>
      <c r="D297" s="74" t="s">
        <v>35</v>
      </c>
      <c r="E297" s="74" t="s">
        <v>33</v>
      </c>
      <c r="F297" s="91" t="s">
        <v>85</v>
      </c>
      <c r="G297" s="53">
        <f t="shared" si="8"/>
        <v>0.84531199991111083</v>
      </c>
      <c r="H297" s="74"/>
      <c r="J297" s="42"/>
    </row>
    <row r="298" spans="1:11" ht="18.75" customHeight="1">
      <c r="A298" s="1">
        <v>291</v>
      </c>
      <c r="B298" s="4" t="s">
        <v>540</v>
      </c>
      <c r="C298" s="74" t="s">
        <v>544</v>
      </c>
      <c r="D298" s="74" t="s">
        <v>35</v>
      </c>
      <c r="E298" s="74" t="s">
        <v>31</v>
      </c>
      <c r="F298" s="74" t="s">
        <v>36</v>
      </c>
      <c r="G298" s="53">
        <f t="shared" si="8"/>
        <v>0.84583279991111082</v>
      </c>
      <c r="H298" s="74"/>
      <c r="J298" s="42"/>
    </row>
    <row r="299" spans="1:11" ht="18.75" customHeight="1">
      <c r="A299" s="1">
        <v>292</v>
      </c>
      <c r="B299" s="102" t="s">
        <v>541</v>
      </c>
      <c r="C299" s="74" t="s">
        <v>544</v>
      </c>
      <c r="D299" s="74" t="s">
        <v>35</v>
      </c>
      <c r="E299" s="74" t="s">
        <v>33</v>
      </c>
      <c r="F299" s="91" t="s">
        <v>85</v>
      </c>
      <c r="G299" s="53">
        <f t="shared" si="8"/>
        <v>0.84635359991111081</v>
      </c>
      <c r="H299" s="74"/>
      <c r="J299" s="42"/>
    </row>
    <row r="300" spans="1:11" s="85" customFormat="1" ht="18.75" customHeight="1">
      <c r="A300" s="1">
        <v>293</v>
      </c>
      <c r="B300" s="4" t="s">
        <v>542</v>
      </c>
      <c r="C300" s="74" t="s">
        <v>336</v>
      </c>
      <c r="D300" s="74" t="s">
        <v>35</v>
      </c>
      <c r="E300" s="74" t="s">
        <v>31</v>
      </c>
      <c r="F300" s="74" t="s">
        <v>36</v>
      </c>
      <c r="G300" s="53">
        <f t="shared" si="8"/>
        <v>0.8468743999111108</v>
      </c>
      <c r="H300" s="74"/>
      <c r="J300" s="42"/>
    </row>
    <row r="301" spans="1:11" s="85" customFormat="1" ht="18.75" customHeight="1">
      <c r="A301" s="1">
        <v>294</v>
      </c>
      <c r="B301" s="4" t="s">
        <v>543</v>
      </c>
      <c r="C301" s="74" t="s">
        <v>401</v>
      </c>
      <c r="D301" s="74" t="s">
        <v>35</v>
      </c>
      <c r="E301" s="74" t="s">
        <v>33</v>
      </c>
      <c r="F301" s="74" t="s">
        <v>85</v>
      </c>
      <c r="G301" s="53">
        <f t="shared" si="8"/>
        <v>0.84739519991111079</v>
      </c>
      <c r="H301" s="74"/>
      <c r="J301" s="42"/>
    </row>
    <row r="302" spans="1:11">
      <c r="A302" s="1">
        <v>295</v>
      </c>
      <c r="B302" s="125" t="s">
        <v>667</v>
      </c>
      <c r="C302" s="125"/>
      <c r="D302" s="125"/>
      <c r="E302" s="125"/>
      <c r="F302" s="125"/>
      <c r="G302" s="46" t="s">
        <v>679</v>
      </c>
      <c r="H302" s="7"/>
    </row>
    <row r="303" spans="1:11" ht="18.75" customHeight="1">
      <c r="A303" s="1">
        <v>296</v>
      </c>
      <c r="B303" s="126" t="s">
        <v>323</v>
      </c>
      <c r="C303" s="126"/>
      <c r="D303" s="126"/>
      <c r="E303" s="126"/>
      <c r="F303" s="126"/>
      <c r="G303" s="41" t="s">
        <v>680</v>
      </c>
      <c r="H303" s="88"/>
      <c r="J303" s="42">
        <v>2.0833333333333298E-3</v>
      </c>
      <c r="K303" t="s">
        <v>109</v>
      </c>
    </row>
    <row r="304" spans="1:11" ht="18.75" customHeight="1">
      <c r="A304" s="1">
        <v>297</v>
      </c>
      <c r="B304" s="74" t="s">
        <v>514</v>
      </c>
      <c r="C304" s="74" t="s">
        <v>433</v>
      </c>
      <c r="D304" s="74" t="s">
        <v>27</v>
      </c>
      <c r="E304" s="74" t="s">
        <v>30</v>
      </c>
      <c r="F304" s="74" t="s">
        <v>84</v>
      </c>
      <c r="G304" s="50">
        <v>0.87152777777777779</v>
      </c>
      <c r="J304" s="42">
        <v>5.2083333333333333E-4</v>
      </c>
      <c r="K304" t="s">
        <v>111</v>
      </c>
    </row>
    <row r="305" spans="1:11">
      <c r="A305" s="1">
        <v>298</v>
      </c>
      <c r="B305" s="74" t="s">
        <v>545</v>
      </c>
      <c r="C305" s="74" t="s">
        <v>546</v>
      </c>
      <c r="D305" s="74" t="s">
        <v>35</v>
      </c>
      <c r="E305" s="74" t="s">
        <v>32</v>
      </c>
      <c r="F305" s="74" t="s">
        <v>84</v>
      </c>
      <c r="G305" s="53">
        <f>+IF(D304="TUM",G304+0.0005208,IF(D304="DMT",G304+0.0005208,IF(D304="ACRO",G304+0.0019097222,IF(D304="TRS",G304+0.00104166666666667,IF(D304="AER",G304+0.00121527777777778,IF(D304="TG",G304+0.0019097222,G304+1.00191))))))</f>
        <v>0.87204857777777778</v>
      </c>
      <c r="J305" s="42">
        <v>1.90972222222222E-3</v>
      </c>
      <c r="K305" t="s">
        <v>112</v>
      </c>
    </row>
    <row r="306" spans="1:11">
      <c r="A306" s="1">
        <v>299</v>
      </c>
      <c r="B306" s="74" t="s">
        <v>515</v>
      </c>
      <c r="C306" s="91" t="s">
        <v>499</v>
      </c>
      <c r="D306" s="74" t="s">
        <v>27</v>
      </c>
      <c r="E306" s="74" t="s">
        <v>30</v>
      </c>
      <c r="F306" s="74" t="s">
        <v>84</v>
      </c>
      <c r="G306" s="53">
        <f t="shared" ref="G306:G335" si="9">+IF(D305="TUM",G305+0.0005208,IF(D305="DMT",G305+0.0005208,IF(D305="ACRO",G305+0.0019097222,IF(D305="TRS",G305+0.00104166666666667,IF(D305="AER",G305+0.00121527777777778,IF(D305="TG",G305+0.0019097222,G305+1.00191))))))</f>
        <v>0.87256937777777777</v>
      </c>
      <c r="J306" s="42"/>
    </row>
    <row r="307" spans="1:11">
      <c r="A307" s="1">
        <v>300</v>
      </c>
      <c r="B307" s="74" t="s">
        <v>547</v>
      </c>
      <c r="C307" s="91" t="s">
        <v>548</v>
      </c>
      <c r="D307" s="74" t="s">
        <v>35</v>
      </c>
      <c r="E307" s="74" t="s">
        <v>32</v>
      </c>
      <c r="F307" s="74" t="s">
        <v>84</v>
      </c>
      <c r="G307" s="53">
        <f t="shared" si="9"/>
        <v>0.87309017777777775</v>
      </c>
      <c r="J307" s="42"/>
    </row>
    <row r="308" spans="1:11">
      <c r="A308" s="1">
        <v>301</v>
      </c>
      <c r="B308" s="74" t="s">
        <v>516</v>
      </c>
      <c r="C308" s="91" t="s">
        <v>499</v>
      </c>
      <c r="D308" s="74" t="s">
        <v>27</v>
      </c>
      <c r="E308" s="74" t="s">
        <v>30</v>
      </c>
      <c r="F308" s="74" t="s">
        <v>84</v>
      </c>
      <c r="G308" s="53">
        <f t="shared" si="9"/>
        <v>0.87361097777777774</v>
      </c>
      <c r="J308" s="45">
        <v>1.21527777777778E-3</v>
      </c>
      <c r="K308" t="s">
        <v>151</v>
      </c>
    </row>
    <row r="309" spans="1:11">
      <c r="A309" s="1">
        <v>302</v>
      </c>
      <c r="B309" s="74" t="s">
        <v>549</v>
      </c>
      <c r="C309" s="74" t="s">
        <v>550</v>
      </c>
      <c r="D309" s="74" t="s">
        <v>35</v>
      </c>
      <c r="E309" s="74" t="s">
        <v>32</v>
      </c>
      <c r="F309" s="74" t="s">
        <v>84</v>
      </c>
      <c r="G309" s="53">
        <f t="shared" si="9"/>
        <v>0.87413177777777773</v>
      </c>
    </row>
    <row r="310" spans="1:11">
      <c r="A310" s="1">
        <v>303</v>
      </c>
      <c r="B310" s="74" t="s">
        <v>226</v>
      </c>
      <c r="C310" s="74" t="s">
        <v>551</v>
      </c>
      <c r="D310" s="74" t="s">
        <v>35</v>
      </c>
      <c r="E310" s="74" t="s">
        <v>32</v>
      </c>
      <c r="F310" s="74" t="s">
        <v>84</v>
      </c>
      <c r="G310" s="53">
        <f t="shared" si="9"/>
        <v>0.87465257777777772</v>
      </c>
    </row>
    <row r="311" spans="1:11">
      <c r="A311" s="1">
        <v>304</v>
      </c>
      <c r="B311" s="74" t="s">
        <v>552</v>
      </c>
      <c r="C311" s="74" t="s">
        <v>489</v>
      </c>
      <c r="D311" s="74" t="s">
        <v>35</v>
      </c>
      <c r="E311" s="74" t="s">
        <v>32</v>
      </c>
      <c r="F311" s="74" t="s">
        <v>84</v>
      </c>
      <c r="G311" s="53">
        <f t="shared" si="9"/>
        <v>0.87517337777777771</v>
      </c>
    </row>
    <row r="312" spans="1:11">
      <c r="A312" s="1">
        <v>305</v>
      </c>
      <c r="B312" s="74" t="s">
        <v>514</v>
      </c>
      <c r="C312" s="74" t="s">
        <v>433</v>
      </c>
      <c r="D312" s="74" t="s">
        <v>27</v>
      </c>
      <c r="E312" s="74" t="s">
        <v>31</v>
      </c>
      <c r="F312" s="74" t="s">
        <v>84</v>
      </c>
      <c r="G312" s="53">
        <f t="shared" si="9"/>
        <v>0.87569417777777769</v>
      </c>
    </row>
    <row r="313" spans="1:11">
      <c r="A313" s="1">
        <v>306</v>
      </c>
      <c r="B313" s="74" t="s">
        <v>545</v>
      </c>
      <c r="C313" s="74" t="s">
        <v>546</v>
      </c>
      <c r="D313" s="74" t="s">
        <v>35</v>
      </c>
      <c r="E313" s="74" t="s">
        <v>33</v>
      </c>
      <c r="F313" s="74" t="s">
        <v>84</v>
      </c>
      <c r="G313" s="53">
        <f t="shared" si="9"/>
        <v>0.87621497777777768</v>
      </c>
    </row>
    <row r="314" spans="1:11">
      <c r="A314" s="1">
        <v>307</v>
      </c>
      <c r="B314" s="74" t="s">
        <v>515</v>
      </c>
      <c r="C314" s="91" t="s">
        <v>499</v>
      </c>
      <c r="D314" s="74" t="s">
        <v>27</v>
      </c>
      <c r="E314" s="74" t="s">
        <v>31</v>
      </c>
      <c r="F314" s="74" t="s">
        <v>84</v>
      </c>
      <c r="G314" s="53">
        <f t="shared" si="9"/>
        <v>0.87673577777777767</v>
      </c>
    </row>
    <row r="315" spans="1:11">
      <c r="A315" s="1">
        <v>308</v>
      </c>
      <c r="B315" s="74" t="s">
        <v>547</v>
      </c>
      <c r="C315" s="91" t="s">
        <v>548</v>
      </c>
      <c r="D315" s="74" t="s">
        <v>35</v>
      </c>
      <c r="E315" s="74" t="s">
        <v>33</v>
      </c>
      <c r="F315" s="74" t="s">
        <v>84</v>
      </c>
      <c r="G315" s="53">
        <f t="shared" si="9"/>
        <v>0.87725657777777766</v>
      </c>
    </row>
    <row r="316" spans="1:11">
      <c r="A316" s="1">
        <v>309</v>
      </c>
      <c r="B316" s="74" t="s">
        <v>516</v>
      </c>
      <c r="C316" s="91" t="s">
        <v>499</v>
      </c>
      <c r="D316" s="74" t="s">
        <v>27</v>
      </c>
      <c r="E316" s="74" t="s">
        <v>31</v>
      </c>
      <c r="F316" s="74" t="s">
        <v>84</v>
      </c>
      <c r="G316" s="53">
        <f t="shared" si="9"/>
        <v>0.87777737777777765</v>
      </c>
    </row>
    <row r="317" spans="1:11">
      <c r="A317" s="1">
        <v>310</v>
      </c>
      <c r="B317" s="74" t="s">
        <v>549</v>
      </c>
      <c r="C317" s="74" t="s">
        <v>550</v>
      </c>
      <c r="D317" s="74" t="s">
        <v>35</v>
      </c>
      <c r="E317" s="74" t="s">
        <v>33</v>
      </c>
      <c r="F317" s="74" t="s">
        <v>84</v>
      </c>
      <c r="G317" s="53">
        <f t="shared" si="9"/>
        <v>0.87829817777777763</v>
      </c>
    </row>
    <row r="318" spans="1:11">
      <c r="A318" s="1">
        <v>311</v>
      </c>
      <c r="B318" s="74" t="s">
        <v>226</v>
      </c>
      <c r="C318" s="74" t="s">
        <v>551</v>
      </c>
      <c r="D318" s="74" t="s">
        <v>35</v>
      </c>
      <c r="E318" s="74" t="s">
        <v>33</v>
      </c>
      <c r="F318" s="74" t="s">
        <v>84</v>
      </c>
      <c r="G318" s="53">
        <f t="shared" si="9"/>
        <v>0.87881897777777762</v>
      </c>
    </row>
    <row r="319" spans="1:11">
      <c r="A319" s="1">
        <v>312</v>
      </c>
      <c r="B319" s="74" t="s">
        <v>552</v>
      </c>
      <c r="C319" s="74" t="s">
        <v>489</v>
      </c>
      <c r="D319" s="74" t="s">
        <v>35</v>
      </c>
      <c r="E319" s="74" t="s">
        <v>33</v>
      </c>
      <c r="F319" s="74" t="s">
        <v>84</v>
      </c>
      <c r="G319" s="53">
        <f t="shared" si="9"/>
        <v>0.87933977777777761</v>
      </c>
    </row>
    <row r="320" spans="1:11">
      <c r="A320" s="1">
        <v>313</v>
      </c>
      <c r="B320" s="74" t="s">
        <v>517</v>
      </c>
      <c r="C320" s="74" t="s">
        <v>507</v>
      </c>
      <c r="D320" s="74" t="s">
        <v>27</v>
      </c>
      <c r="E320" s="74" t="s">
        <v>32</v>
      </c>
      <c r="F320" s="74" t="s">
        <v>84</v>
      </c>
      <c r="G320" s="53">
        <f t="shared" si="9"/>
        <v>0.8798605777777776</v>
      </c>
    </row>
    <row r="321" spans="1:8">
      <c r="A321" s="1">
        <v>314</v>
      </c>
      <c r="B321" s="74" t="s">
        <v>553</v>
      </c>
      <c r="C321" s="74" t="s">
        <v>492</v>
      </c>
      <c r="D321" s="74" t="s">
        <v>35</v>
      </c>
      <c r="E321" s="74" t="s">
        <v>30</v>
      </c>
      <c r="F321" s="74" t="s">
        <v>84</v>
      </c>
      <c r="G321" s="53">
        <f t="shared" si="9"/>
        <v>0.88038137777777759</v>
      </c>
    </row>
    <row r="322" spans="1:8">
      <c r="A322" s="1">
        <v>315</v>
      </c>
      <c r="B322" s="74" t="s">
        <v>518</v>
      </c>
      <c r="C322" s="74" t="s">
        <v>492</v>
      </c>
      <c r="D322" s="74" t="s">
        <v>27</v>
      </c>
      <c r="E322" s="74" t="s">
        <v>32</v>
      </c>
      <c r="F322" s="74" t="s">
        <v>84</v>
      </c>
      <c r="G322" s="53">
        <f t="shared" si="9"/>
        <v>0.88090217777777757</v>
      </c>
    </row>
    <row r="323" spans="1:8">
      <c r="A323" s="1">
        <v>316</v>
      </c>
      <c r="B323" s="74" t="s">
        <v>554</v>
      </c>
      <c r="C323" s="74" t="s">
        <v>457</v>
      </c>
      <c r="D323" s="74" t="s">
        <v>35</v>
      </c>
      <c r="E323" s="74" t="s">
        <v>30</v>
      </c>
      <c r="F323" s="74" t="s">
        <v>84</v>
      </c>
      <c r="G323" s="53">
        <f t="shared" si="9"/>
        <v>0.88142297777777756</v>
      </c>
    </row>
    <row r="324" spans="1:8">
      <c r="A324" s="1">
        <v>317</v>
      </c>
      <c r="B324" s="74" t="s">
        <v>519</v>
      </c>
      <c r="C324" s="74" t="s">
        <v>416</v>
      </c>
      <c r="D324" s="74" t="s">
        <v>27</v>
      </c>
      <c r="E324" s="74" t="s">
        <v>32</v>
      </c>
      <c r="F324" s="74" t="s">
        <v>84</v>
      </c>
      <c r="G324" s="53">
        <f t="shared" si="9"/>
        <v>0.88194377777777755</v>
      </c>
    </row>
    <row r="325" spans="1:8">
      <c r="A325" s="1">
        <v>318</v>
      </c>
      <c r="B325" s="74" t="s">
        <v>555</v>
      </c>
      <c r="C325" s="74" t="s">
        <v>485</v>
      </c>
      <c r="D325" s="74" t="s">
        <v>35</v>
      </c>
      <c r="E325" s="74" t="s">
        <v>30</v>
      </c>
      <c r="F325" s="74" t="s">
        <v>84</v>
      </c>
      <c r="G325" s="53">
        <f t="shared" si="9"/>
        <v>0.88246457777777754</v>
      </c>
    </row>
    <row r="326" spans="1:8">
      <c r="A326" s="1">
        <v>319</v>
      </c>
      <c r="B326" s="74" t="s">
        <v>556</v>
      </c>
      <c r="C326" s="74" t="s">
        <v>557</v>
      </c>
      <c r="D326" s="74" t="s">
        <v>35</v>
      </c>
      <c r="E326" s="74" t="s">
        <v>30</v>
      </c>
      <c r="F326" s="74" t="s">
        <v>84</v>
      </c>
      <c r="G326" s="53">
        <f t="shared" si="9"/>
        <v>0.88298537777777752</v>
      </c>
    </row>
    <row r="327" spans="1:8">
      <c r="A327" s="1">
        <v>320</v>
      </c>
      <c r="B327" s="74" t="s">
        <v>517</v>
      </c>
      <c r="C327" s="74" t="s">
        <v>507</v>
      </c>
      <c r="D327" s="74" t="s">
        <v>27</v>
      </c>
      <c r="E327" s="74" t="s">
        <v>33</v>
      </c>
      <c r="F327" s="74" t="s">
        <v>84</v>
      </c>
      <c r="G327" s="53">
        <f t="shared" si="9"/>
        <v>0.88350617777777751</v>
      </c>
    </row>
    <row r="328" spans="1:8">
      <c r="A328" s="1">
        <v>321</v>
      </c>
      <c r="B328" s="74" t="s">
        <v>558</v>
      </c>
      <c r="C328" s="74" t="s">
        <v>550</v>
      </c>
      <c r="D328" s="74" t="s">
        <v>35</v>
      </c>
      <c r="E328" s="74" t="s">
        <v>30</v>
      </c>
      <c r="F328" s="74" t="s">
        <v>84</v>
      </c>
      <c r="G328" s="53">
        <f t="shared" si="9"/>
        <v>0.8840269777777775</v>
      </c>
    </row>
    <row r="329" spans="1:8">
      <c r="A329" s="1">
        <v>322</v>
      </c>
      <c r="B329" s="74" t="s">
        <v>518</v>
      </c>
      <c r="C329" s="74" t="s">
        <v>492</v>
      </c>
      <c r="D329" s="74" t="s">
        <v>27</v>
      </c>
      <c r="E329" s="74" t="s">
        <v>33</v>
      </c>
      <c r="F329" s="74" t="s">
        <v>84</v>
      </c>
      <c r="G329" s="53">
        <f t="shared" si="9"/>
        <v>0.88454777777777749</v>
      </c>
    </row>
    <row r="330" spans="1:8">
      <c r="A330" s="1">
        <v>323</v>
      </c>
      <c r="B330" s="74" t="s">
        <v>553</v>
      </c>
      <c r="C330" s="74" t="s">
        <v>492</v>
      </c>
      <c r="D330" s="74" t="s">
        <v>35</v>
      </c>
      <c r="E330" s="74" t="s">
        <v>31</v>
      </c>
      <c r="F330" s="74" t="s">
        <v>84</v>
      </c>
      <c r="G330" s="53">
        <f t="shared" si="9"/>
        <v>0.88506857777777748</v>
      </c>
    </row>
    <row r="331" spans="1:8">
      <c r="A331" s="1">
        <v>324</v>
      </c>
      <c r="B331" s="74" t="s">
        <v>519</v>
      </c>
      <c r="C331" s="74" t="s">
        <v>416</v>
      </c>
      <c r="D331" s="74" t="s">
        <v>27</v>
      </c>
      <c r="E331" s="74" t="s">
        <v>33</v>
      </c>
      <c r="F331" s="74" t="s">
        <v>84</v>
      </c>
      <c r="G331" s="53">
        <f t="shared" si="9"/>
        <v>0.88558937777777746</v>
      </c>
    </row>
    <row r="332" spans="1:8">
      <c r="A332" s="1">
        <v>325</v>
      </c>
      <c r="B332" s="74" t="s">
        <v>554</v>
      </c>
      <c r="C332" s="74" t="s">
        <v>457</v>
      </c>
      <c r="D332" s="74" t="s">
        <v>35</v>
      </c>
      <c r="E332" s="74" t="s">
        <v>31</v>
      </c>
      <c r="F332" s="74" t="s">
        <v>84</v>
      </c>
      <c r="G332" s="53">
        <f t="shared" si="9"/>
        <v>0.88611017777777745</v>
      </c>
    </row>
    <row r="333" spans="1:8">
      <c r="A333" s="1">
        <v>326</v>
      </c>
      <c r="B333" s="74" t="s">
        <v>555</v>
      </c>
      <c r="C333" s="74" t="s">
        <v>485</v>
      </c>
      <c r="D333" s="74" t="s">
        <v>35</v>
      </c>
      <c r="E333" s="74" t="s">
        <v>31</v>
      </c>
      <c r="F333" s="74" t="s">
        <v>84</v>
      </c>
      <c r="G333" s="53">
        <f t="shared" si="9"/>
        <v>0.88663097777777744</v>
      </c>
    </row>
    <row r="334" spans="1:8">
      <c r="A334" s="1">
        <v>327</v>
      </c>
      <c r="B334" s="74" t="s">
        <v>556</v>
      </c>
      <c r="C334" s="74" t="s">
        <v>557</v>
      </c>
      <c r="D334" s="74" t="s">
        <v>35</v>
      </c>
      <c r="E334" s="74" t="s">
        <v>31</v>
      </c>
      <c r="F334" s="74" t="s">
        <v>84</v>
      </c>
      <c r="G334" s="53">
        <f t="shared" si="9"/>
        <v>0.88715177777777743</v>
      </c>
    </row>
    <row r="335" spans="1:8">
      <c r="A335" s="1">
        <v>328</v>
      </c>
      <c r="B335" s="74" t="s">
        <v>558</v>
      </c>
      <c r="C335" s="74" t="s">
        <v>550</v>
      </c>
      <c r="D335" s="74" t="s">
        <v>35</v>
      </c>
      <c r="E335" s="74" t="s">
        <v>31</v>
      </c>
      <c r="F335" s="74" t="s">
        <v>84</v>
      </c>
      <c r="G335" s="53">
        <f t="shared" si="9"/>
        <v>0.88767257777777742</v>
      </c>
    </row>
    <row r="336" spans="1:8">
      <c r="A336" s="1">
        <v>329</v>
      </c>
      <c r="B336" s="125" t="s">
        <v>668</v>
      </c>
      <c r="C336" s="125"/>
      <c r="D336" s="125"/>
      <c r="E336" s="125"/>
      <c r="F336" s="125"/>
      <c r="G336" s="46" t="s">
        <v>681</v>
      </c>
      <c r="H336" s="88"/>
    </row>
  </sheetData>
  <autoFilter ref="A5:K336"/>
  <mergeCells count="41">
    <mergeCell ref="B336:F336"/>
    <mergeCell ref="B35:G35"/>
    <mergeCell ref="B277:F277"/>
    <mergeCell ref="B249:F249"/>
    <mergeCell ref="B250:F250"/>
    <mergeCell ref="B214:F214"/>
    <mergeCell ref="B276:F276"/>
    <mergeCell ref="B169:F169"/>
    <mergeCell ref="B213:F213"/>
    <mergeCell ref="B39:G39"/>
    <mergeCell ref="B170:F170"/>
    <mergeCell ref="B126:F126"/>
    <mergeCell ref="B125:F125"/>
    <mergeCell ref="B105:F105"/>
    <mergeCell ref="B23:G23"/>
    <mergeCell ref="B27:G27"/>
    <mergeCell ref="B31:G31"/>
    <mergeCell ref="B302:F302"/>
    <mergeCell ref="B303:F303"/>
    <mergeCell ref="A1:G1"/>
    <mergeCell ref="A2:G2"/>
    <mergeCell ref="A3:G3"/>
    <mergeCell ref="A4:G4"/>
    <mergeCell ref="B11:G11"/>
    <mergeCell ref="B6:H6"/>
    <mergeCell ref="H150:H152"/>
    <mergeCell ref="B7:F7"/>
    <mergeCell ref="H100:H101"/>
    <mergeCell ref="H95:H96"/>
    <mergeCell ref="H90:H91"/>
    <mergeCell ref="H85:H86"/>
    <mergeCell ref="H80:H81"/>
    <mergeCell ref="H53:H54"/>
    <mergeCell ref="H48:H49"/>
    <mergeCell ref="H43:H44"/>
    <mergeCell ref="H68:H71"/>
    <mergeCell ref="H75:H76"/>
    <mergeCell ref="H63:H64"/>
    <mergeCell ref="H58:H59"/>
    <mergeCell ref="B15:G15"/>
    <mergeCell ref="B19:G19"/>
  </mergeCells>
  <printOptions horizontalCentered="1" verticalCentered="1" gridLines="1"/>
  <pageMargins left="0.31496062992125984" right="0.31496062992125984" top="0.15748031496062992" bottom="0.35433070866141736" header="0.31496062992125984" footer="0.11811023622047245"/>
  <pageSetup paperSize="8" scale="50" fitToWidth="0" fitToHeight="0" orientation="portrait" r:id="rId1"/>
  <headerFooter>
    <oddFooter>&amp;R&amp;"-,Negrito"&amp;10 8 de junho | sexta-feira |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735"/>
  <sheetViews>
    <sheetView zoomScale="70" zoomScaleNormal="70" workbookViewId="0">
      <pane ySplit="5" topLeftCell="A27" activePane="bottomLeft" state="frozen"/>
      <selection pane="bottomLeft" activeCell="J374" sqref="J374"/>
    </sheetView>
  </sheetViews>
  <sheetFormatPr defaultRowHeight="18.75"/>
  <cols>
    <col min="1" max="1" width="7" customWidth="1"/>
    <col min="2" max="2" width="31.28515625" style="9" customWidth="1"/>
    <col min="3" max="3" width="9.85546875" style="9" customWidth="1"/>
    <col min="4" max="4" width="8" style="9" customWidth="1"/>
    <col min="5" max="5" width="10.5703125" style="9" customWidth="1"/>
    <col min="6" max="6" width="19.7109375" style="9" bestFit="1" customWidth="1"/>
    <col min="7" max="7" width="15.85546875" bestFit="1" customWidth="1"/>
    <col min="8" max="8" width="16.85546875" style="2" bestFit="1" customWidth="1"/>
    <col min="9" max="9" width="16.42578125" customWidth="1"/>
    <col min="10" max="10" width="12.28515625" style="4" bestFit="1" customWidth="1"/>
    <col min="11" max="11" width="9.140625" style="4"/>
    <col min="12" max="12" width="12.28515625" style="4" bestFit="1" customWidth="1"/>
  </cols>
  <sheetData>
    <row r="1" spans="1:13" ht="26.25" customHeight="1">
      <c r="A1" s="120" t="s">
        <v>175</v>
      </c>
      <c r="B1" s="120"/>
      <c r="C1" s="120"/>
      <c r="D1" s="120"/>
      <c r="E1" s="120"/>
      <c r="F1" s="120"/>
      <c r="G1" s="120"/>
      <c r="H1" s="120"/>
    </row>
    <row r="2" spans="1:13" ht="26.25" customHeight="1">
      <c r="A2" s="120" t="s">
        <v>150</v>
      </c>
      <c r="B2" s="120"/>
      <c r="C2" s="120"/>
      <c r="D2" s="120"/>
      <c r="E2" s="120"/>
      <c r="F2" s="120"/>
      <c r="G2" s="120"/>
      <c r="H2" s="120"/>
    </row>
    <row r="3" spans="1:13">
      <c r="A3" s="121">
        <f ca="1" xml:space="preserve"> NOW()</f>
        <v>43623.484723842594</v>
      </c>
      <c r="B3" s="121"/>
      <c r="C3" s="121"/>
      <c r="D3" s="121"/>
      <c r="E3" s="121"/>
      <c r="F3" s="121"/>
      <c r="G3" s="121"/>
      <c r="H3" s="121"/>
    </row>
    <row r="4" spans="1:13" ht="9.4" customHeight="1">
      <c r="A4" s="119"/>
      <c r="B4" s="135"/>
      <c r="C4" s="135"/>
      <c r="D4" s="135"/>
      <c r="E4" s="135"/>
      <c r="F4" s="135"/>
      <c r="G4" s="135"/>
    </row>
    <row r="5" spans="1:13" s="13" customFormat="1">
      <c r="A5" s="12" t="s">
        <v>0</v>
      </c>
      <c r="B5" s="37" t="s">
        <v>1</v>
      </c>
      <c r="C5" s="12" t="s">
        <v>8</v>
      </c>
      <c r="D5" s="12" t="s">
        <v>2</v>
      </c>
      <c r="E5" s="12" t="s">
        <v>4</v>
      </c>
      <c r="F5" s="12" t="s">
        <v>5</v>
      </c>
      <c r="G5" s="12" t="s">
        <v>3</v>
      </c>
      <c r="H5" s="12" t="s">
        <v>10</v>
      </c>
      <c r="J5" s="73"/>
      <c r="K5" s="73"/>
      <c r="L5" s="73"/>
    </row>
    <row r="6" spans="1:13" s="13" customFormat="1" ht="15" customHeight="1">
      <c r="A6" s="123" t="s">
        <v>682</v>
      </c>
      <c r="B6" s="124"/>
      <c r="C6" s="124"/>
      <c r="D6" s="124"/>
      <c r="E6" s="124"/>
      <c r="F6" s="124"/>
      <c r="G6" s="124"/>
      <c r="H6" s="68"/>
      <c r="J6" s="73"/>
      <c r="K6" s="73"/>
      <c r="L6" s="73"/>
    </row>
    <row r="7" spans="1:13" s="13" customFormat="1" ht="15" customHeight="1">
      <c r="A7" s="132" t="s">
        <v>250</v>
      </c>
      <c r="B7" s="136"/>
      <c r="C7" s="136"/>
      <c r="D7" s="136"/>
      <c r="E7" s="136"/>
      <c r="F7" s="136"/>
      <c r="G7" s="137"/>
      <c r="H7" s="47"/>
      <c r="J7" s="72"/>
      <c r="K7" s="72"/>
      <c r="L7" s="72"/>
    </row>
    <row r="8" spans="1:13" ht="18.75" customHeight="1">
      <c r="A8" s="16">
        <v>1</v>
      </c>
      <c r="B8" s="86" t="s">
        <v>385</v>
      </c>
      <c r="C8" s="57" t="s">
        <v>372</v>
      </c>
      <c r="D8" s="57" t="s">
        <v>19</v>
      </c>
      <c r="E8" s="9" t="s">
        <v>17</v>
      </c>
      <c r="F8" s="57" t="s">
        <v>57</v>
      </c>
      <c r="G8" s="81">
        <v>0.35416666666666669</v>
      </c>
      <c r="J8" s="42">
        <v>2.0833333333333298E-3</v>
      </c>
      <c r="K8" t="s">
        <v>109</v>
      </c>
      <c r="L8" s="72"/>
    </row>
    <row r="9" spans="1:13" ht="18.75" customHeight="1">
      <c r="A9" s="16">
        <v>2</v>
      </c>
      <c r="B9" s="86" t="s">
        <v>268</v>
      </c>
      <c r="C9" s="58" t="s">
        <v>269</v>
      </c>
      <c r="D9" s="58" t="s">
        <v>9</v>
      </c>
      <c r="E9" s="58" t="s">
        <v>11</v>
      </c>
      <c r="F9" s="77" t="s">
        <v>50</v>
      </c>
      <c r="G9" s="78">
        <f>IF(E8="TRI f",G8+0.0005208,IF(E8="TRI M",G8+0.0005208,IF(E8="MAÇAS",G8+0.00121527777777778,IF(E8="BOLA",G8+0.00121527777777778,IF(E8="FITA",G8+0.00121527777777778,IF(E8="CORDA",G8+0.00121527777777778,IF(E8="Saltos",G8+0.0005208,IF(E8="SOLO",G8+0.00104166666666667,IF(E8="PA",G8+0.00121527777777778,IF(E8="TRAVE",G8+0.00121527777777778,IF(E8="ARG",G8+0.00121527777777778,IF(E8="CA",G8+0.00121527777777778,IF(E8="BF",G8+0.00121527777777778,IF(E8="PAR",G8+0.00121527777777778,G8+1.00191))))))))))))))</f>
        <v>0.35468746666666667</v>
      </c>
      <c r="J9" s="42">
        <v>5.2083333333333333E-4</v>
      </c>
      <c r="K9" t="s">
        <v>111</v>
      </c>
      <c r="L9" s="72"/>
    </row>
    <row r="10" spans="1:13" ht="18.75" customHeight="1">
      <c r="A10" s="16">
        <v>3</v>
      </c>
      <c r="B10" s="86" t="s">
        <v>385</v>
      </c>
      <c r="C10" s="57" t="s">
        <v>372</v>
      </c>
      <c r="D10" s="57" t="s">
        <v>19</v>
      </c>
      <c r="E10" s="9" t="s">
        <v>17</v>
      </c>
      <c r="F10" s="57" t="s">
        <v>57</v>
      </c>
      <c r="G10" s="78">
        <f t="shared" ref="G10:G31" si="0">IF(E9="TRI f",G9+0.0005208,IF(E9="TRI M",G9+0.0005208,IF(E9="MAÇAS",G9+0.00121527777777778,IF(E9="BOLA",G9+0.00121527777777778,IF(E9="FITA",G9+0.00121527777777778,IF(E9="CORDA",G9+0.00121527777777778,IF(E9="Saltos",G9+0.0005208,IF(E9="SOLO",G9+0.00104166666666667,IF(E9="PA",G9+0.00121527777777778,IF(E9="TRAVE",G9+0.00121527777777778,IF(E9="ARG",G9+0.00121527777777778,IF(E9="CA",G9+0.00121527777777778,IF(E9="BF",G9+0.00121527777777778,IF(E9="PAR",G9+0.00121527777777778,G9+1.00191))))))))))))))</f>
        <v>0.35590274444444447</v>
      </c>
      <c r="J10" s="42">
        <v>1.90972222222222E-3</v>
      </c>
      <c r="K10" t="s">
        <v>112</v>
      </c>
      <c r="L10" s="72"/>
    </row>
    <row r="11" spans="1:13" ht="18.75" customHeight="1">
      <c r="A11" s="16">
        <v>4</v>
      </c>
      <c r="B11" s="59" t="s">
        <v>334</v>
      </c>
      <c r="C11" s="57" t="s">
        <v>336</v>
      </c>
      <c r="D11" s="57" t="s">
        <v>13</v>
      </c>
      <c r="E11" s="9" t="s">
        <v>14</v>
      </c>
      <c r="F11" s="82" t="s">
        <v>53</v>
      </c>
      <c r="G11" s="78">
        <f t="shared" si="0"/>
        <v>0.35642354444444446</v>
      </c>
      <c r="J11" s="45">
        <v>1.21527777777778E-3</v>
      </c>
      <c r="K11" t="s">
        <v>151</v>
      </c>
      <c r="L11" s="72"/>
    </row>
    <row r="12" spans="1:13" ht="18.75" customHeight="1">
      <c r="A12" s="16">
        <v>5</v>
      </c>
      <c r="B12" s="86" t="s">
        <v>386</v>
      </c>
      <c r="C12" s="57" t="s">
        <v>335</v>
      </c>
      <c r="D12" s="57" t="s">
        <v>19</v>
      </c>
      <c r="E12" s="9" t="s">
        <v>17</v>
      </c>
      <c r="F12" s="57" t="s">
        <v>58</v>
      </c>
      <c r="G12" s="78">
        <f t="shared" si="0"/>
        <v>0.35746521111111113</v>
      </c>
      <c r="J12" s="72"/>
      <c r="K12" s="72"/>
      <c r="L12" s="72"/>
    </row>
    <row r="13" spans="1:13" ht="18.75" customHeight="1">
      <c r="A13" s="16">
        <v>6</v>
      </c>
      <c r="B13" s="86" t="s">
        <v>270</v>
      </c>
      <c r="C13" s="58" t="s">
        <v>271</v>
      </c>
      <c r="D13" s="58" t="s">
        <v>9</v>
      </c>
      <c r="E13" s="58" t="s">
        <v>11</v>
      </c>
      <c r="F13" s="58" t="s">
        <v>51</v>
      </c>
      <c r="G13" s="78">
        <f t="shared" si="0"/>
        <v>0.35798601111111111</v>
      </c>
      <c r="H13" s="42"/>
      <c r="J13" s="70"/>
      <c r="K13" s="72"/>
      <c r="L13" s="72"/>
    </row>
    <row r="14" spans="1:13" ht="18.75" customHeight="1">
      <c r="A14" s="16">
        <v>7</v>
      </c>
      <c r="B14" s="86" t="s">
        <v>386</v>
      </c>
      <c r="C14" s="57" t="s">
        <v>335</v>
      </c>
      <c r="D14" s="57" t="s">
        <v>19</v>
      </c>
      <c r="E14" s="9" t="s">
        <v>17</v>
      </c>
      <c r="F14" s="57" t="s">
        <v>58</v>
      </c>
      <c r="G14" s="78">
        <f t="shared" si="0"/>
        <v>0.35920128888888891</v>
      </c>
      <c r="I14" s="4" t="s">
        <v>9</v>
      </c>
      <c r="J14" s="71">
        <v>1.2499999999999999E-2</v>
      </c>
      <c r="K14" s="72"/>
      <c r="L14" s="72"/>
    </row>
    <row r="15" spans="1:13" ht="18.75" customHeight="1">
      <c r="A15" s="16">
        <v>8</v>
      </c>
      <c r="B15" s="59" t="s">
        <v>333</v>
      </c>
      <c r="C15" s="57" t="s">
        <v>271</v>
      </c>
      <c r="D15" s="57" t="s">
        <v>13</v>
      </c>
      <c r="E15" s="9" t="s">
        <v>14</v>
      </c>
      <c r="F15" s="82" t="s">
        <v>54</v>
      </c>
      <c r="G15" s="78">
        <f t="shared" si="0"/>
        <v>0.3597220888888889</v>
      </c>
      <c r="I15" s="4" t="s">
        <v>19</v>
      </c>
      <c r="J15" s="71">
        <v>8.3333333333333332E-3</v>
      </c>
      <c r="K15" s="72"/>
      <c r="L15" s="71">
        <v>1.2499999999999999E-2</v>
      </c>
      <c r="M15" t="s">
        <v>265</v>
      </c>
    </row>
    <row r="16" spans="1:13" ht="18.75" customHeight="1">
      <c r="A16" s="16">
        <v>9</v>
      </c>
      <c r="B16" s="86" t="s">
        <v>387</v>
      </c>
      <c r="C16" s="57" t="s">
        <v>335</v>
      </c>
      <c r="D16" s="57" t="s">
        <v>19</v>
      </c>
      <c r="E16" s="9" t="s">
        <v>17</v>
      </c>
      <c r="F16" s="57" t="s">
        <v>59</v>
      </c>
      <c r="G16" s="78">
        <f t="shared" si="0"/>
        <v>0.36076375555555557</v>
      </c>
      <c r="I16" s="4" t="s">
        <v>13</v>
      </c>
      <c r="J16" s="50">
        <v>1.2499999999999999E-2</v>
      </c>
      <c r="L16" s="50">
        <v>1.8749999999999999E-2</v>
      </c>
      <c r="M16" t="s">
        <v>264</v>
      </c>
    </row>
    <row r="17" spans="1:9" ht="18.75" customHeight="1">
      <c r="A17" s="16">
        <v>10</v>
      </c>
      <c r="B17" s="86" t="s">
        <v>272</v>
      </c>
      <c r="C17" s="58" t="s">
        <v>273</v>
      </c>
      <c r="D17" s="58" t="s">
        <v>9</v>
      </c>
      <c r="E17" s="58" t="s">
        <v>11</v>
      </c>
      <c r="F17" s="58" t="s">
        <v>52</v>
      </c>
      <c r="G17" s="78">
        <f t="shared" si="0"/>
        <v>0.36128455555555555</v>
      </c>
      <c r="I17" s="4"/>
    </row>
    <row r="18" spans="1:9" ht="18.75" customHeight="1">
      <c r="A18" s="16">
        <v>11</v>
      </c>
      <c r="B18" s="86" t="s">
        <v>387</v>
      </c>
      <c r="C18" s="57" t="s">
        <v>335</v>
      </c>
      <c r="D18" s="57" t="s">
        <v>19</v>
      </c>
      <c r="E18" s="9" t="s">
        <v>17</v>
      </c>
      <c r="F18" s="57" t="s">
        <v>59</v>
      </c>
      <c r="G18" s="78">
        <f t="shared" si="0"/>
        <v>0.36249983333333335</v>
      </c>
      <c r="I18" s="4" t="s">
        <v>308</v>
      </c>
    </row>
    <row r="19" spans="1:9" ht="18.75" customHeight="1">
      <c r="A19" s="16">
        <v>12</v>
      </c>
      <c r="B19" s="59" t="s">
        <v>331</v>
      </c>
      <c r="C19" s="57" t="s">
        <v>335</v>
      </c>
      <c r="D19" s="57" t="s">
        <v>13</v>
      </c>
      <c r="E19" s="9" t="s">
        <v>14</v>
      </c>
      <c r="F19" s="82" t="s">
        <v>55</v>
      </c>
      <c r="G19" s="78">
        <f t="shared" si="0"/>
        <v>0.36302063333333334</v>
      </c>
    </row>
    <row r="20" spans="1:9" ht="18.75" customHeight="1">
      <c r="A20" s="16">
        <v>13</v>
      </c>
      <c r="B20" s="86" t="s">
        <v>388</v>
      </c>
      <c r="C20" s="57" t="s">
        <v>271</v>
      </c>
      <c r="D20" s="57" t="s">
        <v>19</v>
      </c>
      <c r="E20" s="9" t="s">
        <v>17</v>
      </c>
      <c r="F20" s="57" t="s">
        <v>61</v>
      </c>
      <c r="G20" s="78">
        <f t="shared" si="0"/>
        <v>0.36406230000000001</v>
      </c>
    </row>
    <row r="21" spans="1:9" ht="18.75" customHeight="1">
      <c r="A21" s="16">
        <v>14</v>
      </c>
      <c r="B21" s="86" t="s">
        <v>274</v>
      </c>
      <c r="C21" s="58" t="s">
        <v>275</v>
      </c>
      <c r="D21" s="58" t="s">
        <v>9</v>
      </c>
      <c r="E21" s="58" t="s">
        <v>11</v>
      </c>
      <c r="F21" s="77" t="s">
        <v>79</v>
      </c>
      <c r="G21" s="78">
        <f t="shared" si="0"/>
        <v>0.36458309999999999</v>
      </c>
    </row>
    <row r="22" spans="1:9" ht="18.75" customHeight="1">
      <c r="A22" s="16">
        <v>15</v>
      </c>
      <c r="B22" s="86" t="s">
        <v>388</v>
      </c>
      <c r="C22" s="57" t="s">
        <v>271</v>
      </c>
      <c r="D22" s="57" t="s">
        <v>19</v>
      </c>
      <c r="E22" s="9" t="s">
        <v>17</v>
      </c>
      <c r="F22" s="57" t="s">
        <v>61</v>
      </c>
      <c r="G22" s="78">
        <f t="shared" si="0"/>
        <v>0.36579837777777779</v>
      </c>
    </row>
    <row r="23" spans="1:9" ht="18.75" customHeight="1">
      <c r="A23" s="16">
        <v>16</v>
      </c>
      <c r="B23" s="59" t="s">
        <v>329</v>
      </c>
      <c r="C23" s="57" t="s">
        <v>330</v>
      </c>
      <c r="D23" s="57" t="s">
        <v>13</v>
      </c>
      <c r="E23" s="9" t="s">
        <v>14</v>
      </c>
      <c r="F23" s="82" t="s">
        <v>56</v>
      </c>
      <c r="G23" s="78">
        <f t="shared" si="0"/>
        <v>0.36631917777777778</v>
      </c>
    </row>
    <row r="24" spans="1:9" ht="18.75" customHeight="1">
      <c r="A24" s="16">
        <v>17</v>
      </c>
      <c r="B24" s="86" t="s">
        <v>389</v>
      </c>
      <c r="C24" s="57" t="s">
        <v>335</v>
      </c>
      <c r="D24" s="57" t="s">
        <v>19</v>
      </c>
      <c r="E24" s="9" t="s">
        <v>17</v>
      </c>
      <c r="F24" s="57" t="s">
        <v>83</v>
      </c>
      <c r="G24" s="78">
        <f t="shared" si="0"/>
        <v>0.36736084444444445</v>
      </c>
    </row>
    <row r="25" spans="1:9" ht="18.75" customHeight="1">
      <c r="A25" s="16">
        <v>18</v>
      </c>
      <c r="B25" s="86" t="s">
        <v>276</v>
      </c>
      <c r="C25" s="58" t="s">
        <v>271</v>
      </c>
      <c r="D25" s="58" t="s">
        <v>9</v>
      </c>
      <c r="E25" s="58" t="s">
        <v>11</v>
      </c>
      <c r="F25" s="58" t="s">
        <v>80</v>
      </c>
      <c r="G25" s="78">
        <f t="shared" si="0"/>
        <v>0.36788164444444443</v>
      </c>
    </row>
    <row r="26" spans="1:9" ht="18.75" customHeight="1">
      <c r="A26" s="16">
        <v>19</v>
      </c>
      <c r="B26" s="86" t="s">
        <v>389</v>
      </c>
      <c r="C26" s="57" t="s">
        <v>335</v>
      </c>
      <c r="D26" s="57" t="s">
        <v>19</v>
      </c>
      <c r="E26" s="9" t="s">
        <v>17</v>
      </c>
      <c r="F26" s="57" t="s">
        <v>83</v>
      </c>
      <c r="G26" s="78">
        <f t="shared" si="0"/>
        <v>0.36909692222222223</v>
      </c>
    </row>
    <row r="27" spans="1:9" ht="18.75" customHeight="1">
      <c r="A27" s="16">
        <v>20</v>
      </c>
      <c r="B27" s="59" t="s">
        <v>338</v>
      </c>
      <c r="C27" s="57" t="s">
        <v>337</v>
      </c>
      <c r="D27" s="57" t="s">
        <v>13</v>
      </c>
      <c r="E27" s="9" t="s">
        <v>14</v>
      </c>
      <c r="F27" s="82" t="s">
        <v>82</v>
      </c>
      <c r="G27" s="78">
        <f t="shared" si="0"/>
        <v>0.36961772222222222</v>
      </c>
    </row>
    <row r="28" spans="1:9" ht="18.75" customHeight="1">
      <c r="A28" s="16">
        <v>21</v>
      </c>
      <c r="B28" s="86" t="s">
        <v>390</v>
      </c>
      <c r="C28" s="57" t="s">
        <v>367</v>
      </c>
      <c r="D28" s="57" t="s">
        <v>19</v>
      </c>
      <c r="E28" s="9" t="s">
        <v>17</v>
      </c>
      <c r="F28" s="57" t="s">
        <v>249</v>
      </c>
      <c r="G28" s="78">
        <f t="shared" si="0"/>
        <v>0.37065938888888889</v>
      </c>
    </row>
    <row r="29" spans="1:9" ht="18.75" customHeight="1">
      <c r="A29" s="16">
        <v>22</v>
      </c>
      <c r="B29" s="86" t="s">
        <v>277</v>
      </c>
      <c r="C29" s="58" t="s">
        <v>278</v>
      </c>
      <c r="D29" s="58" t="s">
        <v>9</v>
      </c>
      <c r="E29" s="58" t="s">
        <v>11</v>
      </c>
      <c r="F29" s="58" t="s">
        <v>81</v>
      </c>
      <c r="G29" s="78">
        <f t="shared" si="0"/>
        <v>0.37118018888888887</v>
      </c>
    </row>
    <row r="30" spans="1:9" ht="18.75" customHeight="1">
      <c r="A30" s="16">
        <v>23</v>
      </c>
      <c r="B30" s="86" t="s">
        <v>390</v>
      </c>
      <c r="C30" s="57" t="s">
        <v>367</v>
      </c>
      <c r="D30" s="57" t="s">
        <v>19</v>
      </c>
      <c r="E30" s="9" t="s">
        <v>17</v>
      </c>
      <c r="F30" s="57" t="s">
        <v>300</v>
      </c>
      <c r="G30" s="78">
        <f t="shared" si="0"/>
        <v>0.37239546666666667</v>
      </c>
    </row>
    <row r="31" spans="1:9" ht="18.75" customHeight="1">
      <c r="A31" s="16">
        <v>24</v>
      </c>
      <c r="B31" s="59" t="s">
        <v>332</v>
      </c>
      <c r="C31" s="57" t="s">
        <v>336</v>
      </c>
      <c r="D31" s="57" t="s">
        <v>13</v>
      </c>
      <c r="E31" s="9" t="s">
        <v>14</v>
      </c>
      <c r="F31" s="82" t="s">
        <v>246</v>
      </c>
      <c r="G31" s="78">
        <f t="shared" si="0"/>
        <v>0.37291626666666666</v>
      </c>
    </row>
    <row r="32" spans="1:9" ht="18.75" customHeight="1">
      <c r="A32" s="16">
        <v>25</v>
      </c>
      <c r="B32" s="132" t="s">
        <v>247</v>
      </c>
      <c r="C32" s="131"/>
      <c r="D32" s="131"/>
      <c r="E32" s="131"/>
      <c r="F32" s="131"/>
      <c r="G32" s="55" t="s">
        <v>253</v>
      </c>
    </row>
    <row r="33" spans="1:13" ht="18.75" customHeight="1">
      <c r="A33" s="16">
        <v>26</v>
      </c>
      <c r="B33" s="86" t="s">
        <v>279</v>
      </c>
      <c r="C33" s="58" t="s">
        <v>280</v>
      </c>
      <c r="D33" s="58" t="s">
        <v>9</v>
      </c>
      <c r="E33" s="58" t="s">
        <v>12</v>
      </c>
      <c r="F33" s="58" t="s">
        <v>50</v>
      </c>
      <c r="G33" s="78">
        <v>0.37986111111111115</v>
      </c>
    </row>
    <row r="34" spans="1:13">
      <c r="A34" s="16">
        <v>27</v>
      </c>
      <c r="B34" s="86" t="s">
        <v>389</v>
      </c>
      <c r="C34" s="57" t="s">
        <v>335</v>
      </c>
      <c r="D34" s="57" t="s">
        <v>19</v>
      </c>
      <c r="E34" s="9" t="s">
        <v>20</v>
      </c>
      <c r="F34" s="57" t="s">
        <v>192</v>
      </c>
      <c r="G34" s="78">
        <f>IF(E33="TRI f",G33+0.0005208,IF(E33="TRI M",G33+0.0005208,IF(E33="MAÇAS",G33+0.00121527777777778,IF(E33="BOLA",G33+0.00121527777777778,IF(E33="FITA",G33+0.00121527777777778,IF(E33="CORDA",G33+0.00121527777777778,IF(E33="Saltos",G33+0.0005208,IF(E33="SOLO",G33+0.00104166666666667,IF(E33="PA",G33+0.00121527777777778,IF(E33="TRAVE",G33+0.00121527777777778,IF(E33="ARG",G33+0.00121527777777778,IF(E33="CA",G33+0.00121527777777778,IF(E33="BF",G33+0.00121527777777778,IF(E33="PAR",G33+0.00121527777777778,G33+1.00191))))))))))))))</f>
        <v>0.38107638888888895</v>
      </c>
    </row>
    <row r="35" spans="1:13">
      <c r="A35" s="16">
        <v>28</v>
      </c>
      <c r="B35" s="59" t="s">
        <v>339</v>
      </c>
      <c r="C35" s="57" t="s">
        <v>336</v>
      </c>
      <c r="D35" s="57" t="s">
        <v>13</v>
      </c>
      <c r="E35" s="9" t="s">
        <v>15</v>
      </c>
      <c r="F35" s="82" t="s">
        <v>53</v>
      </c>
      <c r="G35" s="78">
        <f t="shared" ref="G35:G50" si="1">IF(E34="TRI f",G34+0.0005208,IF(E34="TRI M",G34+0.0005208,IF(E34="MAÇAS",G34+0.00121527777777778,IF(E34="BOLA",G34+0.00121527777777778,IF(E34="FITA",G34+0.00121527777777778,IF(E34="CORDA",G34+0.00121527777777778,IF(E34="Saltos",G34+0.0005208,IF(E34="SOLO",G34+0.00104166666666667,IF(E34="PA",G34+0.00121527777777778,IF(E34="TRAVE",G34+0.00121527777777778,IF(E34="ARG",G34+0.00121527777777778,IF(E34="CA",G34+0.00121527777777778,IF(E34="BF",G34+0.00121527777777778,IF(E34="PAR",G34+0.00121527777777778,G34+1.00191))))))))))))))</f>
        <v>0.38229166666666675</v>
      </c>
    </row>
    <row r="36" spans="1:13">
      <c r="A36" s="16">
        <v>29</v>
      </c>
      <c r="B36" s="86" t="s">
        <v>281</v>
      </c>
      <c r="C36" s="58" t="s">
        <v>269</v>
      </c>
      <c r="D36" s="58" t="s">
        <v>9</v>
      </c>
      <c r="E36" s="58" t="s">
        <v>12</v>
      </c>
      <c r="F36" s="58" t="s">
        <v>51</v>
      </c>
      <c r="G36" s="78">
        <f t="shared" si="1"/>
        <v>0.38350694444444455</v>
      </c>
      <c r="I36" s="4" t="s">
        <v>9</v>
      </c>
      <c r="J36" s="71">
        <v>1.2499999999999999E-2</v>
      </c>
      <c r="K36" s="72"/>
      <c r="L36" s="72"/>
    </row>
    <row r="37" spans="1:13">
      <c r="A37" s="16">
        <v>30</v>
      </c>
      <c r="B37" s="86" t="s">
        <v>391</v>
      </c>
      <c r="C37" s="57" t="s">
        <v>335</v>
      </c>
      <c r="D37" s="57" t="s">
        <v>19</v>
      </c>
      <c r="E37" s="9" t="s">
        <v>20</v>
      </c>
      <c r="F37" s="57" t="s">
        <v>193</v>
      </c>
      <c r="G37" s="78">
        <f t="shared" si="1"/>
        <v>0.38472222222222235</v>
      </c>
      <c r="I37" s="4" t="s">
        <v>19</v>
      </c>
      <c r="J37" s="71">
        <v>1.2499999999999999E-2</v>
      </c>
      <c r="K37" s="72"/>
      <c r="L37" s="71">
        <v>1.2499999999999999E-2</v>
      </c>
      <c r="M37" t="s">
        <v>265</v>
      </c>
    </row>
    <row r="38" spans="1:13">
      <c r="A38" s="16">
        <v>31</v>
      </c>
      <c r="B38" s="59" t="s">
        <v>329</v>
      </c>
      <c r="C38" s="57" t="s">
        <v>330</v>
      </c>
      <c r="D38" s="57" t="s">
        <v>13</v>
      </c>
      <c r="E38" s="9" t="s">
        <v>15</v>
      </c>
      <c r="F38" s="82" t="s">
        <v>54</v>
      </c>
      <c r="G38" s="78">
        <f t="shared" si="1"/>
        <v>0.38593750000000016</v>
      </c>
      <c r="I38" s="4" t="s">
        <v>13</v>
      </c>
      <c r="J38" s="50">
        <v>1.2499999999999999E-2</v>
      </c>
      <c r="L38" s="50">
        <v>2.0833333333333332E-2</v>
      </c>
      <c r="M38" t="s">
        <v>264</v>
      </c>
    </row>
    <row r="39" spans="1:13">
      <c r="A39" s="16">
        <v>32</v>
      </c>
      <c r="B39" s="86" t="s">
        <v>277</v>
      </c>
      <c r="C39" s="58" t="s">
        <v>278</v>
      </c>
      <c r="D39" s="58" t="s">
        <v>9</v>
      </c>
      <c r="E39" s="58" t="s">
        <v>12</v>
      </c>
      <c r="F39" s="58" t="s">
        <v>52</v>
      </c>
      <c r="G39" s="78">
        <f t="shared" si="1"/>
        <v>0.38715277777777796</v>
      </c>
      <c r="I39" s="4"/>
    </row>
    <row r="40" spans="1:13">
      <c r="A40" s="16">
        <v>33</v>
      </c>
      <c r="B40" s="86" t="s">
        <v>386</v>
      </c>
      <c r="C40" s="57" t="s">
        <v>335</v>
      </c>
      <c r="D40" s="57" t="s">
        <v>19</v>
      </c>
      <c r="E40" s="9" t="s">
        <v>20</v>
      </c>
      <c r="F40" s="57" t="s">
        <v>194</v>
      </c>
      <c r="G40" s="78">
        <f t="shared" si="1"/>
        <v>0.38836805555555576</v>
      </c>
    </row>
    <row r="41" spans="1:13">
      <c r="A41" s="16">
        <v>34</v>
      </c>
      <c r="B41" s="59" t="s">
        <v>333</v>
      </c>
      <c r="C41" s="57" t="s">
        <v>271</v>
      </c>
      <c r="D41" s="57" t="s">
        <v>13</v>
      </c>
      <c r="E41" s="9" t="s">
        <v>15</v>
      </c>
      <c r="F41" s="82" t="s">
        <v>55</v>
      </c>
      <c r="G41" s="78">
        <f t="shared" si="1"/>
        <v>0.38958333333333356</v>
      </c>
    </row>
    <row r="42" spans="1:13">
      <c r="A42" s="16">
        <v>35</v>
      </c>
      <c r="B42" s="86" t="s">
        <v>268</v>
      </c>
      <c r="C42" s="49" t="s">
        <v>269</v>
      </c>
      <c r="D42" s="58" t="s">
        <v>9</v>
      </c>
      <c r="E42" s="49" t="s">
        <v>12</v>
      </c>
      <c r="F42" s="58" t="s">
        <v>79</v>
      </c>
      <c r="G42" s="78">
        <f t="shared" si="1"/>
        <v>0.39079861111111136</v>
      </c>
    </row>
    <row r="43" spans="1:13">
      <c r="A43" s="16">
        <v>36</v>
      </c>
      <c r="B43" s="86" t="s">
        <v>392</v>
      </c>
      <c r="C43" s="57" t="s">
        <v>335</v>
      </c>
      <c r="D43" s="57" t="s">
        <v>19</v>
      </c>
      <c r="E43" s="9" t="s">
        <v>20</v>
      </c>
      <c r="F43" s="57" t="s">
        <v>195</v>
      </c>
      <c r="G43" s="78">
        <f t="shared" si="1"/>
        <v>0.39201388888888916</v>
      </c>
    </row>
    <row r="44" spans="1:13">
      <c r="A44" s="16">
        <v>37</v>
      </c>
      <c r="B44" s="59" t="s">
        <v>331</v>
      </c>
      <c r="C44" s="57" t="s">
        <v>335</v>
      </c>
      <c r="D44" s="9" t="s">
        <v>13</v>
      </c>
      <c r="E44" s="9" t="s">
        <v>15</v>
      </c>
      <c r="F44" s="82" t="s">
        <v>56</v>
      </c>
      <c r="G44" s="78">
        <f t="shared" si="1"/>
        <v>0.39322916666666696</v>
      </c>
    </row>
    <row r="45" spans="1:13">
      <c r="A45" s="16">
        <v>38</v>
      </c>
      <c r="B45" s="86" t="s">
        <v>276</v>
      </c>
      <c r="C45" s="49" t="s">
        <v>271</v>
      </c>
      <c r="D45" s="58" t="s">
        <v>9</v>
      </c>
      <c r="E45" s="49" t="s">
        <v>12</v>
      </c>
      <c r="F45" s="58" t="s">
        <v>80</v>
      </c>
      <c r="G45" s="78">
        <f t="shared" si="1"/>
        <v>0.39444444444444476</v>
      </c>
    </row>
    <row r="46" spans="1:13" ht="18.75" customHeight="1">
      <c r="A46" s="16">
        <v>39</v>
      </c>
      <c r="B46" s="86" t="s">
        <v>387</v>
      </c>
      <c r="C46" s="57" t="s">
        <v>335</v>
      </c>
      <c r="D46" s="57" t="s">
        <v>19</v>
      </c>
      <c r="E46" s="9" t="s">
        <v>20</v>
      </c>
      <c r="F46" s="57" t="s">
        <v>196</v>
      </c>
      <c r="G46" s="78">
        <f t="shared" si="1"/>
        <v>0.39565972222222257</v>
      </c>
    </row>
    <row r="47" spans="1:13" ht="18.75" customHeight="1">
      <c r="A47" s="16">
        <v>40</v>
      </c>
      <c r="B47" s="59" t="s">
        <v>334</v>
      </c>
      <c r="C47" s="57" t="s">
        <v>336</v>
      </c>
      <c r="D47" s="57" t="s">
        <v>13</v>
      </c>
      <c r="E47" s="9" t="s">
        <v>15</v>
      </c>
      <c r="F47" s="82" t="s">
        <v>82</v>
      </c>
      <c r="G47" s="78">
        <f t="shared" si="1"/>
        <v>0.39687500000000037</v>
      </c>
    </row>
    <row r="48" spans="1:13" ht="18.75" customHeight="1">
      <c r="A48" s="16">
        <v>41</v>
      </c>
      <c r="B48" s="86" t="s">
        <v>272</v>
      </c>
      <c r="C48" s="57" t="s">
        <v>273</v>
      </c>
      <c r="D48" s="58" t="s">
        <v>9</v>
      </c>
      <c r="E48" s="49" t="s">
        <v>12</v>
      </c>
      <c r="F48" s="58" t="s">
        <v>81</v>
      </c>
      <c r="G48" s="78">
        <f t="shared" si="1"/>
        <v>0.39809027777777817</v>
      </c>
    </row>
    <row r="49" spans="1:13" ht="18.75" customHeight="1">
      <c r="A49" s="16">
        <v>42</v>
      </c>
      <c r="B49" s="86" t="s">
        <v>390</v>
      </c>
      <c r="C49" s="57" t="s">
        <v>367</v>
      </c>
      <c r="D49" s="57" t="s">
        <v>19</v>
      </c>
      <c r="E49" s="9" t="s">
        <v>20</v>
      </c>
      <c r="F49" s="57" t="s">
        <v>197</v>
      </c>
      <c r="G49" s="78">
        <f t="shared" si="1"/>
        <v>0.39930555555555597</v>
      </c>
      <c r="H49" s="48"/>
    </row>
    <row r="50" spans="1:13" ht="18.75" customHeight="1">
      <c r="A50" s="16">
        <v>43</v>
      </c>
      <c r="B50" s="59" t="s">
        <v>332</v>
      </c>
      <c r="C50" s="57" t="s">
        <v>336</v>
      </c>
      <c r="D50" s="57" t="s">
        <v>13</v>
      </c>
      <c r="E50" s="9" t="s">
        <v>15</v>
      </c>
      <c r="F50" s="82" t="s">
        <v>246</v>
      </c>
      <c r="G50" s="78">
        <f t="shared" si="1"/>
        <v>0.40052083333333377</v>
      </c>
      <c r="H50" s="48"/>
    </row>
    <row r="51" spans="1:13" ht="18.75" customHeight="1">
      <c r="A51" s="16">
        <v>44</v>
      </c>
      <c r="B51" s="132" t="s">
        <v>247</v>
      </c>
      <c r="C51" s="131"/>
      <c r="D51" s="131"/>
      <c r="E51" s="131"/>
      <c r="F51" s="131"/>
      <c r="G51" s="55" t="s">
        <v>254</v>
      </c>
      <c r="H51" s="48"/>
    </row>
    <row r="52" spans="1:13" ht="18.75" customHeight="1">
      <c r="A52" s="16">
        <v>45</v>
      </c>
      <c r="B52" s="86" t="s">
        <v>282</v>
      </c>
      <c r="C52" s="58" t="s">
        <v>283</v>
      </c>
      <c r="D52" s="58" t="s">
        <v>9</v>
      </c>
      <c r="E52" s="58" t="s">
        <v>24</v>
      </c>
      <c r="F52" s="77" t="s">
        <v>50</v>
      </c>
      <c r="G52" s="78">
        <v>0.4069444444444445</v>
      </c>
      <c r="H52" s="48"/>
      <c r="I52" s="5"/>
    </row>
    <row r="53" spans="1:13" ht="18.75" customHeight="1">
      <c r="A53" s="16">
        <v>46</v>
      </c>
      <c r="B53" s="86" t="s">
        <v>388</v>
      </c>
      <c r="C53" s="57" t="s">
        <v>271</v>
      </c>
      <c r="D53" s="57" t="s">
        <v>19</v>
      </c>
      <c r="E53" s="9" t="s">
        <v>21</v>
      </c>
      <c r="F53" s="57" t="s">
        <v>192</v>
      </c>
      <c r="G53" s="78">
        <f>IF(E52="TRI f",G52+0.0005208,IF(E52="TRI M",G52+0.0005208,IF(E52="MAÇAS",G52+0.00121527777777778,IF(E52="BOLA",G52+0.00121527777777778,IF(E52="FITA",G52+0.00121527777777778,IF(E52="CORDA",G52+0.00121527777777778,IF(E52="Saltos",G52+0.0005208,IF(E52="SOLO",G52+0.00104166666666667,IF(E52="PA",G52+0.00121527777777778,IF(E52="TRAVE",G52+0.00121527777777778,IF(E52="ARG",G52+0.00121527777777778,IF(E52="CA",G52+0.00121527777777778,IF(E52="BF",G52+0.00121527777777778,IF(E52="PAR",G52+0.00121527777777778,G52+1.00191))))))))))))))</f>
        <v>0.4081597222222223</v>
      </c>
      <c r="H53" s="48" t="s">
        <v>186</v>
      </c>
      <c r="I53" s="5"/>
    </row>
    <row r="54" spans="1:13" ht="18.75" customHeight="1">
      <c r="A54" s="16">
        <v>47</v>
      </c>
      <c r="B54" s="59" t="s">
        <v>339</v>
      </c>
      <c r="C54" s="57" t="s">
        <v>336</v>
      </c>
      <c r="D54" s="57" t="s">
        <v>13</v>
      </c>
      <c r="E54" s="9" t="s">
        <v>16</v>
      </c>
      <c r="F54" s="82" t="s">
        <v>53</v>
      </c>
      <c r="G54" s="78">
        <f t="shared" ref="G54:G69" si="2">IF(E53="TRI f",G53+0.0005208,IF(E53="TRI M",G53+0.0005208,IF(E53="MAÇAS",G53+0.00121527777777778,IF(E53="BOLA",G53+0.00121527777777778,IF(E53="FITA",G53+0.00121527777777778,IF(E53="CORDA",G53+0.00121527777777778,IF(E53="Saltos",G53+0.0005208,IF(E53="SOLO",G53+0.00104166666666667,IF(E53="PA",G53+0.00121527777777778,IF(E53="TRAVE",G53+0.00121527777777778,IF(E53="ARG",G53+0.00121527777777778,IF(E53="CA",G53+0.00121527777777778,IF(E53="BF",G53+0.00121527777777778,IF(E53="PAR",G53+0.00121527777777778,G53+1.00191))))))))))))))</f>
        <v>0.4093750000000001</v>
      </c>
      <c r="H54" s="48"/>
      <c r="I54" s="5"/>
    </row>
    <row r="55" spans="1:13" ht="18.75" customHeight="1">
      <c r="A55" s="16">
        <v>48</v>
      </c>
      <c r="B55" s="86" t="s">
        <v>276</v>
      </c>
      <c r="C55" s="58" t="s">
        <v>271</v>
      </c>
      <c r="D55" s="58" t="s">
        <v>9</v>
      </c>
      <c r="E55" s="58" t="s">
        <v>24</v>
      </c>
      <c r="F55" s="58" t="s">
        <v>51</v>
      </c>
      <c r="G55" s="78">
        <f t="shared" si="2"/>
        <v>0.4105902777777779</v>
      </c>
      <c r="H55" s="48"/>
      <c r="I55" s="4" t="s">
        <v>9</v>
      </c>
      <c r="J55" s="71">
        <v>1.2499999999999999E-2</v>
      </c>
      <c r="K55" s="72"/>
      <c r="L55" s="72"/>
    </row>
    <row r="56" spans="1:13" ht="18.75" customHeight="1">
      <c r="A56" s="16">
        <v>49</v>
      </c>
      <c r="B56" s="86" t="s">
        <v>387</v>
      </c>
      <c r="C56" s="57" t="s">
        <v>335</v>
      </c>
      <c r="D56" s="57" t="s">
        <v>19</v>
      </c>
      <c r="E56" s="9" t="s">
        <v>21</v>
      </c>
      <c r="F56" s="57" t="s">
        <v>193</v>
      </c>
      <c r="G56" s="78">
        <f t="shared" si="2"/>
        <v>0.4118055555555557</v>
      </c>
      <c r="H56" s="48"/>
      <c r="I56" s="4" t="s">
        <v>19</v>
      </c>
      <c r="J56" s="71">
        <v>1.2499999999999999E-2</v>
      </c>
      <c r="K56" s="72"/>
      <c r="L56" s="71">
        <v>1.2499999999999999E-2</v>
      </c>
      <c r="M56" t="s">
        <v>265</v>
      </c>
    </row>
    <row r="57" spans="1:13" ht="18.75" customHeight="1">
      <c r="A57" s="16">
        <v>50</v>
      </c>
      <c r="B57" s="59" t="s">
        <v>333</v>
      </c>
      <c r="C57" s="57" t="s">
        <v>271</v>
      </c>
      <c r="D57" s="57" t="s">
        <v>13</v>
      </c>
      <c r="E57" s="9" t="s">
        <v>16</v>
      </c>
      <c r="F57" s="82" t="s">
        <v>54</v>
      </c>
      <c r="G57" s="78">
        <f t="shared" si="2"/>
        <v>0.4130208333333335</v>
      </c>
      <c r="H57" s="48"/>
      <c r="I57" s="4" t="s">
        <v>13</v>
      </c>
      <c r="J57" s="50">
        <v>1.2499999999999999E-2</v>
      </c>
      <c r="L57" s="50">
        <v>2.0833333333333332E-2</v>
      </c>
      <c r="M57" t="s">
        <v>264</v>
      </c>
    </row>
    <row r="58" spans="1:13" ht="18.75" customHeight="1">
      <c r="A58" s="16">
        <v>51</v>
      </c>
      <c r="B58" s="86" t="s">
        <v>272</v>
      </c>
      <c r="C58" s="58" t="s">
        <v>273</v>
      </c>
      <c r="D58" s="58" t="s">
        <v>9</v>
      </c>
      <c r="E58" s="58" t="s">
        <v>24</v>
      </c>
      <c r="F58" s="58" t="s">
        <v>52</v>
      </c>
      <c r="G58" s="78">
        <f t="shared" si="2"/>
        <v>0.4142361111111113</v>
      </c>
      <c r="H58" s="48"/>
      <c r="I58" s="5"/>
    </row>
    <row r="59" spans="1:13" ht="18.75" customHeight="1">
      <c r="A59" s="16">
        <v>52</v>
      </c>
      <c r="B59" s="86" t="s">
        <v>392</v>
      </c>
      <c r="C59" s="57" t="s">
        <v>367</v>
      </c>
      <c r="D59" s="57" t="s">
        <v>19</v>
      </c>
      <c r="E59" s="9" t="s">
        <v>21</v>
      </c>
      <c r="F59" s="57" t="s">
        <v>255</v>
      </c>
      <c r="G59" s="78">
        <f t="shared" si="2"/>
        <v>0.41545138888888911</v>
      </c>
      <c r="H59" s="48"/>
      <c r="I59" s="5"/>
    </row>
    <row r="60" spans="1:13" ht="18.75" customHeight="1">
      <c r="A60" s="16">
        <v>53</v>
      </c>
      <c r="B60" s="59" t="s">
        <v>334</v>
      </c>
      <c r="C60" s="57" t="s">
        <v>336</v>
      </c>
      <c r="D60" s="57" t="s">
        <v>13</v>
      </c>
      <c r="E60" s="9" t="s">
        <v>16</v>
      </c>
      <c r="F60" s="82" t="s">
        <v>55</v>
      </c>
      <c r="G60" s="78">
        <f t="shared" si="2"/>
        <v>0.41666666666666691</v>
      </c>
      <c r="H60" s="48"/>
      <c r="I60" s="5"/>
    </row>
    <row r="61" spans="1:13" ht="18.75" customHeight="1">
      <c r="A61" s="16">
        <v>54</v>
      </c>
      <c r="B61" s="86" t="s">
        <v>277</v>
      </c>
      <c r="C61" s="58" t="s">
        <v>278</v>
      </c>
      <c r="D61" s="58" t="s">
        <v>9</v>
      </c>
      <c r="E61" s="58" t="s">
        <v>24</v>
      </c>
      <c r="F61" s="77" t="s">
        <v>79</v>
      </c>
      <c r="G61" s="78">
        <f t="shared" si="2"/>
        <v>0.41788194444444471</v>
      </c>
      <c r="H61" s="48"/>
      <c r="I61" s="5"/>
    </row>
    <row r="62" spans="1:13" ht="18.75" customHeight="1">
      <c r="A62" s="16">
        <v>55</v>
      </c>
      <c r="B62" s="86" t="s">
        <v>390</v>
      </c>
      <c r="C62" s="57" t="s">
        <v>367</v>
      </c>
      <c r="D62" s="57" t="s">
        <v>19</v>
      </c>
      <c r="E62" s="9" t="s">
        <v>21</v>
      </c>
      <c r="F62" s="57" t="s">
        <v>195</v>
      </c>
      <c r="G62" s="78">
        <f t="shared" si="2"/>
        <v>0.41909722222222251</v>
      </c>
      <c r="H62" s="48"/>
      <c r="I62" s="5"/>
    </row>
    <row r="63" spans="1:13" ht="18.75" customHeight="1">
      <c r="A63" s="16">
        <v>56</v>
      </c>
      <c r="B63" s="59" t="s">
        <v>329</v>
      </c>
      <c r="C63" s="57" t="s">
        <v>330</v>
      </c>
      <c r="D63" s="57" t="s">
        <v>13</v>
      </c>
      <c r="E63" s="9" t="s">
        <v>16</v>
      </c>
      <c r="F63" s="82" t="s">
        <v>56</v>
      </c>
      <c r="G63" s="78">
        <f t="shared" si="2"/>
        <v>0.42031250000000031</v>
      </c>
      <c r="H63" s="48"/>
      <c r="I63" s="5"/>
    </row>
    <row r="64" spans="1:13" ht="18.75" customHeight="1">
      <c r="A64" s="16">
        <v>57</v>
      </c>
      <c r="B64" s="86" t="s">
        <v>279</v>
      </c>
      <c r="C64" s="58" t="s">
        <v>280</v>
      </c>
      <c r="D64" s="58" t="s">
        <v>9</v>
      </c>
      <c r="E64" s="58" t="s">
        <v>24</v>
      </c>
      <c r="F64" s="58" t="s">
        <v>80</v>
      </c>
      <c r="G64" s="78">
        <f t="shared" si="2"/>
        <v>0.42152777777777811</v>
      </c>
      <c r="H64" s="48"/>
      <c r="I64" s="5"/>
    </row>
    <row r="65" spans="1:14" ht="18.75" customHeight="1">
      <c r="A65" s="16">
        <v>58</v>
      </c>
      <c r="B65" s="86" t="s">
        <v>386</v>
      </c>
      <c r="C65" s="57" t="s">
        <v>335</v>
      </c>
      <c r="D65" s="57" t="s">
        <v>19</v>
      </c>
      <c r="E65" s="9" t="s">
        <v>21</v>
      </c>
      <c r="F65" s="57" t="s">
        <v>196</v>
      </c>
      <c r="G65" s="78">
        <f t="shared" si="2"/>
        <v>0.42274305555555591</v>
      </c>
      <c r="H65" s="48"/>
      <c r="I65" s="5"/>
    </row>
    <row r="66" spans="1:14" ht="18.75" customHeight="1">
      <c r="A66" s="16">
        <v>59</v>
      </c>
      <c r="B66" s="59" t="s">
        <v>332</v>
      </c>
      <c r="C66" s="57" t="s">
        <v>336</v>
      </c>
      <c r="D66" s="57" t="s">
        <v>13</v>
      </c>
      <c r="E66" s="9" t="s">
        <v>16</v>
      </c>
      <c r="F66" s="82" t="s">
        <v>82</v>
      </c>
      <c r="G66" s="78">
        <f t="shared" si="2"/>
        <v>0.42395833333333371</v>
      </c>
      <c r="H66" s="48"/>
      <c r="I66" s="5"/>
    </row>
    <row r="67" spans="1:14" ht="18.75" customHeight="1">
      <c r="A67" s="16">
        <v>60</v>
      </c>
      <c r="B67" s="86" t="s">
        <v>284</v>
      </c>
      <c r="C67" s="58" t="s">
        <v>269</v>
      </c>
      <c r="D67" s="58" t="s">
        <v>9</v>
      </c>
      <c r="E67" s="58" t="s">
        <v>24</v>
      </c>
      <c r="F67" s="58" t="s">
        <v>81</v>
      </c>
      <c r="G67" s="78">
        <f t="shared" si="2"/>
        <v>0.42517361111111152</v>
      </c>
      <c r="H67" s="48"/>
      <c r="I67" s="5"/>
    </row>
    <row r="68" spans="1:14" ht="18.75" customHeight="1">
      <c r="A68" s="16">
        <v>61</v>
      </c>
      <c r="B68" s="86" t="s">
        <v>389</v>
      </c>
      <c r="C68" s="57" t="s">
        <v>335</v>
      </c>
      <c r="D68" s="57" t="s">
        <v>19</v>
      </c>
      <c r="E68" s="9" t="s">
        <v>21</v>
      </c>
      <c r="F68" s="57" t="s">
        <v>197</v>
      </c>
      <c r="G68" s="78">
        <f t="shared" si="2"/>
        <v>0.42638888888888932</v>
      </c>
      <c r="H68" s="48"/>
      <c r="I68" s="5"/>
    </row>
    <row r="69" spans="1:14" ht="18.75" customHeight="1">
      <c r="A69" s="16">
        <v>62</v>
      </c>
      <c r="B69" s="59" t="s">
        <v>331</v>
      </c>
      <c r="C69" s="57" t="s">
        <v>335</v>
      </c>
      <c r="D69" s="57" t="s">
        <v>13</v>
      </c>
      <c r="E69" s="9" t="s">
        <v>16</v>
      </c>
      <c r="F69" s="82" t="s">
        <v>246</v>
      </c>
      <c r="G69" s="78">
        <f t="shared" si="2"/>
        <v>0.42760416666666712</v>
      </c>
      <c r="H69" s="48"/>
      <c r="I69" s="5"/>
    </row>
    <row r="70" spans="1:14" ht="18.75" customHeight="1">
      <c r="A70" s="16">
        <v>63</v>
      </c>
      <c r="B70" s="132" t="s">
        <v>247</v>
      </c>
      <c r="C70" s="131"/>
      <c r="D70" s="131"/>
      <c r="E70" s="131"/>
      <c r="F70" s="131"/>
      <c r="G70" s="55" t="s">
        <v>256</v>
      </c>
      <c r="H70" s="48"/>
      <c r="I70" s="5"/>
    </row>
    <row r="71" spans="1:14" s="54" customFormat="1" ht="18.75" customHeight="1">
      <c r="A71" s="16">
        <v>64</v>
      </c>
      <c r="B71" s="59" t="s">
        <v>333</v>
      </c>
      <c r="C71" s="57" t="s">
        <v>271</v>
      </c>
      <c r="D71" s="58" t="s">
        <v>13</v>
      </c>
      <c r="E71" s="58" t="s">
        <v>17</v>
      </c>
      <c r="F71" s="59" t="s">
        <v>53</v>
      </c>
      <c r="G71" s="78">
        <v>0.43402777777777773</v>
      </c>
      <c r="H71" s="48"/>
      <c r="I71" s="34"/>
      <c r="J71" s="74"/>
      <c r="K71" s="74"/>
      <c r="L71" s="74"/>
    </row>
    <row r="72" spans="1:14" ht="18.75" customHeight="1">
      <c r="A72" s="16">
        <v>65</v>
      </c>
      <c r="B72" s="86" t="s">
        <v>285</v>
      </c>
      <c r="C72" s="58" t="s">
        <v>269</v>
      </c>
      <c r="D72" s="58" t="s">
        <v>9</v>
      </c>
      <c r="E72" s="58" t="s">
        <v>23</v>
      </c>
      <c r="F72" s="58" t="s">
        <v>50</v>
      </c>
      <c r="G72" s="78">
        <f t="shared" ref="G72:G92" si="3">IF(E71="TRI f",G71+0.0005208,IF(E71="TRI M",G71+0.0005208,IF(E71="MAÇAS",G71+0.00121527777777778,IF(E71="BOLA",G71+0.00121527777777778,IF(E71="FITA",G71+0.00121527777777778,IF(E71="CORDA",G71+0.00121527777777778,IF(E71="Saltos",G71+0.0005208,IF(E71="SOLO",G71+0.00104166666666667,IF(E71="PA",G71+0.00121527777777778,IF(E71="TRAVE",G71+0.00121527777777778,IF(E71="ARG",G71+0.00121527777777778,IF(E71="CA",G71+0.00121527777777778,IF(E71="BF",G71+0.00121527777777778,IF(E71="PAR",G71+0.00121527777777778,G71+1.00191))))))))))))))</f>
        <v>0.43454857777777772</v>
      </c>
      <c r="H72" s="48"/>
      <c r="I72" s="4" t="s">
        <v>9</v>
      </c>
      <c r="J72" s="71">
        <v>1.2499999999999999E-2</v>
      </c>
      <c r="K72" s="72"/>
      <c r="L72" s="72"/>
    </row>
    <row r="73" spans="1:14" ht="18.75" customHeight="1">
      <c r="A73" s="16">
        <v>66</v>
      </c>
      <c r="B73" s="59" t="s">
        <v>333</v>
      </c>
      <c r="C73" s="57" t="s">
        <v>271</v>
      </c>
      <c r="D73" s="58" t="s">
        <v>13</v>
      </c>
      <c r="E73" s="58" t="s">
        <v>17</v>
      </c>
      <c r="F73" s="82" t="s">
        <v>53</v>
      </c>
      <c r="G73" s="78">
        <f t="shared" si="3"/>
        <v>0.43576385555555552</v>
      </c>
      <c r="H73" s="48"/>
      <c r="I73" s="4" t="s">
        <v>19</v>
      </c>
      <c r="J73" s="71">
        <v>1.2499999999999999E-2</v>
      </c>
      <c r="K73" s="72"/>
      <c r="L73" s="71">
        <v>1.2499999999999999E-2</v>
      </c>
      <c r="M73" s="54" t="s">
        <v>265</v>
      </c>
      <c r="N73" s="54"/>
    </row>
    <row r="74" spans="1:14" ht="18.75" customHeight="1">
      <c r="A74" s="16">
        <v>67</v>
      </c>
      <c r="B74" s="86" t="s">
        <v>386</v>
      </c>
      <c r="C74" s="57" t="s">
        <v>335</v>
      </c>
      <c r="D74" s="57" t="s">
        <v>19</v>
      </c>
      <c r="E74" s="9" t="s">
        <v>14</v>
      </c>
      <c r="F74" s="57" t="s">
        <v>192</v>
      </c>
      <c r="G74" s="78">
        <f t="shared" si="3"/>
        <v>0.43628465555555551</v>
      </c>
      <c r="H74" s="61"/>
      <c r="I74" s="4" t="s">
        <v>13</v>
      </c>
      <c r="J74" s="53">
        <v>8.3333333333333332E-3</v>
      </c>
      <c r="K74" s="74"/>
      <c r="L74" s="53">
        <v>1.7361111111111112E-2</v>
      </c>
      <c r="M74" s="54" t="s">
        <v>264</v>
      </c>
      <c r="N74" s="54"/>
    </row>
    <row r="75" spans="1:14" ht="18.75" customHeight="1">
      <c r="A75" s="16">
        <v>68</v>
      </c>
      <c r="B75" s="59" t="s">
        <v>329</v>
      </c>
      <c r="C75" s="57" t="s">
        <v>330</v>
      </c>
      <c r="D75" s="58" t="s">
        <v>13</v>
      </c>
      <c r="E75" s="9" t="s">
        <v>17</v>
      </c>
      <c r="F75" s="82" t="s">
        <v>54</v>
      </c>
      <c r="G75" s="78">
        <f t="shared" si="3"/>
        <v>0.43732632222222217</v>
      </c>
      <c r="H75" s="61"/>
      <c r="I75" s="5"/>
      <c r="L75" s="4" t="s">
        <v>266</v>
      </c>
    </row>
    <row r="76" spans="1:14" ht="18.75" customHeight="1">
      <c r="A76" s="16">
        <v>69</v>
      </c>
      <c r="B76" s="86" t="s">
        <v>270</v>
      </c>
      <c r="C76" s="58" t="s">
        <v>271</v>
      </c>
      <c r="D76" s="58" t="s">
        <v>9</v>
      </c>
      <c r="E76" s="58" t="s">
        <v>23</v>
      </c>
      <c r="F76" s="58" t="s">
        <v>51</v>
      </c>
      <c r="G76" s="78">
        <f t="shared" si="3"/>
        <v>0.43784712222222216</v>
      </c>
      <c r="H76" s="48"/>
      <c r="I76" s="5"/>
    </row>
    <row r="77" spans="1:14" ht="18.75" customHeight="1">
      <c r="A77" s="16">
        <v>70</v>
      </c>
      <c r="B77" s="59" t="s">
        <v>329</v>
      </c>
      <c r="C77" s="57" t="s">
        <v>330</v>
      </c>
      <c r="D77" s="58" t="s">
        <v>13</v>
      </c>
      <c r="E77" s="58" t="s">
        <v>17</v>
      </c>
      <c r="F77" s="82" t="s">
        <v>54</v>
      </c>
      <c r="G77" s="78">
        <f t="shared" si="3"/>
        <v>0.43906239999999996</v>
      </c>
      <c r="H77" s="48"/>
      <c r="I77" s="5"/>
    </row>
    <row r="78" spans="1:14" ht="18.75" customHeight="1">
      <c r="A78" s="16">
        <v>71</v>
      </c>
      <c r="B78" s="86" t="s">
        <v>392</v>
      </c>
      <c r="C78" s="57" t="s">
        <v>367</v>
      </c>
      <c r="D78" s="57" t="s">
        <v>19</v>
      </c>
      <c r="E78" s="9" t="s">
        <v>14</v>
      </c>
      <c r="F78" s="57" t="s">
        <v>193</v>
      </c>
      <c r="G78" s="78">
        <f t="shared" si="3"/>
        <v>0.43958319999999995</v>
      </c>
      <c r="H78" s="48"/>
      <c r="I78" s="5"/>
    </row>
    <row r="79" spans="1:14" ht="18.75" customHeight="1">
      <c r="A79" s="16">
        <v>72</v>
      </c>
      <c r="B79" s="59" t="s">
        <v>339</v>
      </c>
      <c r="C79" s="57" t="s">
        <v>336</v>
      </c>
      <c r="D79" s="58" t="s">
        <v>13</v>
      </c>
      <c r="E79" s="9" t="s">
        <v>17</v>
      </c>
      <c r="F79" s="82" t="s">
        <v>55</v>
      </c>
      <c r="G79" s="78">
        <f t="shared" si="3"/>
        <v>0.44062486666666661</v>
      </c>
      <c r="H79" s="48"/>
      <c r="I79" s="5"/>
    </row>
    <row r="80" spans="1:14" ht="18.75" customHeight="1">
      <c r="A80" s="16">
        <v>73</v>
      </c>
      <c r="B80" s="86" t="s">
        <v>276</v>
      </c>
      <c r="C80" s="58" t="s">
        <v>271</v>
      </c>
      <c r="D80" s="58" t="s">
        <v>9</v>
      </c>
      <c r="E80" s="58" t="s">
        <v>23</v>
      </c>
      <c r="F80" s="58" t="s">
        <v>52</v>
      </c>
      <c r="G80" s="78">
        <f t="shared" si="3"/>
        <v>0.4411456666666666</v>
      </c>
      <c r="H80" s="48"/>
      <c r="I80" s="5"/>
    </row>
    <row r="81" spans="1:24" ht="18.75" customHeight="1">
      <c r="A81" s="16">
        <v>74</v>
      </c>
      <c r="B81" s="59" t="s">
        <v>339</v>
      </c>
      <c r="C81" s="57" t="s">
        <v>336</v>
      </c>
      <c r="D81" s="58" t="s">
        <v>13</v>
      </c>
      <c r="E81" s="58" t="s">
        <v>17</v>
      </c>
      <c r="F81" s="82" t="s">
        <v>55</v>
      </c>
      <c r="G81" s="78">
        <f t="shared" si="3"/>
        <v>0.4423609444444444</v>
      </c>
      <c r="H81" s="48"/>
      <c r="I81" s="5"/>
    </row>
    <row r="82" spans="1:24" ht="18.75" customHeight="1">
      <c r="A82" s="16">
        <v>75</v>
      </c>
      <c r="B82" s="86" t="s">
        <v>389</v>
      </c>
      <c r="C82" s="57" t="s">
        <v>335</v>
      </c>
      <c r="D82" s="57" t="s">
        <v>19</v>
      </c>
      <c r="E82" s="9" t="s">
        <v>14</v>
      </c>
      <c r="F82" s="57" t="s">
        <v>194</v>
      </c>
      <c r="G82" s="78">
        <f t="shared" si="3"/>
        <v>0.44288174444444439</v>
      </c>
      <c r="H82" s="48"/>
      <c r="I82" s="5"/>
    </row>
    <row r="83" spans="1:24" ht="18.75" customHeight="1">
      <c r="A83" s="16">
        <v>76</v>
      </c>
      <c r="B83" s="59" t="s">
        <v>332</v>
      </c>
      <c r="C83" s="57" t="s">
        <v>336</v>
      </c>
      <c r="D83" s="58" t="s">
        <v>13</v>
      </c>
      <c r="E83" s="9" t="s">
        <v>17</v>
      </c>
      <c r="F83" s="82" t="s">
        <v>56</v>
      </c>
      <c r="G83" s="78">
        <f t="shared" si="3"/>
        <v>0.44392341111111105</v>
      </c>
      <c r="H83" s="48"/>
      <c r="I83" s="5"/>
    </row>
    <row r="84" spans="1:24" ht="18.75" customHeight="1">
      <c r="A84" s="16">
        <v>77</v>
      </c>
      <c r="B84" s="86" t="s">
        <v>282</v>
      </c>
      <c r="C84" s="58" t="s">
        <v>283</v>
      </c>
      <c r="D84" s="58" t="s">
        <v>9</v>
      </c>
      <c r="E84" s="58" t="s">
        <v>23</v>
      </c>
      <c r="F84" s="58" t="s">
        <v>79</v>
      </c>
      <c r="G84" s="78">
        <f t="shared" si="3"/>
        <v>0.44444421111111104</v>
      </c>
      <c r="H84" s="48"/>
      <c r="I84" s="5"/>
    </row>
    <row r="85" spans="1:24" ht="18.75" customHeight="1">
      <c r="A85" s="16">
        <v>78</v>
      </c>
      <c r="B85" s="59" t="s">
        <v>332</v>
      </c>
      <c r="C85" s="57" t="s">
        <v>336</v>
      </c>
      <c r="D85" s="58" t="s">
        <v>13</v>
      </c>
      <c r="E85" s="58" t="s">
        <v>17</v>
      </c>
      <c r="F85" s="82" t="s">
        <v>56</v>
      </c>
      <c r="G85" s="78">
        <f t="shared" si="3"/>
        <v>0.44565948888888884</v>
      </c>
      <c r="H85" s="48"/>
      <c r="I85" s="5"/>
    </row>
    <row r="86" spans="1:24" ht="18.75" customHeight="1">
      <c r="A86" s="16">
        <v>79</v>
      </c>
      <c r="B86" s="86" t="s">
        <v>388</v>
      </c>
      <c r="C86" s="57" t="s">
        <v>271</v>
      </c>
      <c r="D86" s="57" t="s">
        <v>19</v>
      </c>
      <c r="E86" s="9" t="s">
        <v>14</v>
      </c>
      <c r="F86" s="57" t="s">
        <v>195</v>
      </c>
      <c r="G86" s="78">
        <f t="shared" si="3"/>
        <v>0.44618028888888883</v>
      </c>
      <c r="H86" s="48"/>
      <c r="I86" s="5"/>
    </row>
    <row r="87" spans="1:24" ht="18.75" customHeight="1">
      <c r="A87" s="16">
        <v>80</v>
      </c>
      <c r="B87" s="59" t="s">
        <v>331</v>
      </c>
      <c r="C87" s="57" t="s">
        <v>335</v>
      </c>
      <c r="D87" s="58" t="s">
        <v>13</v>
      </c>
      <c r="E87" s="9" t="s">
        <v>17</v>
      </c>
      <c r="F87" s="82" t="s">
        <v>82</v>
      </c>
      <c r="G87" s="78">
        <f t="shared" si="3"/>
        <v>0.44722195555555549</v>
      </c>
      <c r="H87" s="48"/>
      <c r="I87" s="5"/>
    </row>
    <row r="88" spans="1:24" ht="18.75" customHeight="1">
      <c r="A88" s="16">
        <v>81</v>
      </c>
      <c r="B88" s="86" t="s">
        <v>268</v>
      </c>
      <c r="C88" s="58" t="s">
        <v>269</v>
      </c>
      <c r="D88" s="58" t="s">
        <v>9</v>
      </c>
      <c r="E88" s="58" t="s">
        <v>23</v>
      </c>
      <c r="F88" s="58" t="s">
        <v>80</v>
      </c>
      <c r="G88" s="78">
        <f t="shared" si="3"/>
        <v>0.44774275555555548</v>
      </c>
      <c r="H88" s="48"/>
    </row>
    <row r="89" spans="1:24" ht="18.75" customHeight="1">
      <c r="A89" s="16">
        <v>82</v>
      </c>
      <c r="B89" s="59" t="s">
        <v>331</v>
      </c>
      <c r="C89" s="57" t="s">
        <v>335</v>
      </c>
      <c r="D89" s="58" t="s">
        <v>13</v>
      </c>
      <c r="E89" s="58" t="s">
        <v>17</v>
      </c>
      <c r="F89" s="82" t="s">
        <v>82</v>
      </c>
      <c r="G89" s="78">
        <f t="shared" si="3"/>
        <v>0.44895803333333328</v>
      </c>
      <c r="H89" s="48"/>
    </row>
    <row r="90" spans="1:24" ht="18.75" customHeight="1">
      <c r="A90" s="16">
        <v>83</v>
      </c>
      <c r="B90" s="86" t="s">
        <v>387</v>
      </c>
      <c r="C90" s="57" t="s">
        <v>335</v>
      </c>
      <c r="D90" s="57" t="s">
        <v>19</v>
      </c>
      <c r="E90" s="9" t="s">
        <v>14</v>
      </c>
      <c r="F90" s="57" t="s">
        <v>196</v>
      </c>
      <c r="G90" s="78">
        <f t="shared" si="3"/>
        <v>0.44947883333333327</v>
      </c>
      <c r="H90" s="48"/>
      <c r="I90" s="5"/>
    </row>
    <row r="91" spans="1:24" ht="18.75" customHeight="1">
      <c r="A91" s="16">
        <v>84</v>
      </c>
      <c r="B91" s="86" t="s">
        <v>274</v>
      </c>
      <c r="C91" s="58" t="s">
        <v>275</v>
      </c>
      <c r="D91" s="58" t="s">
        <v>9</v>
      </c>
      <c r="E91" s="58" t="s">
        <v>23</v>
      </c>
      <c r="F91" s="58" t="s">
        <v>81</v>
      </c>
      <c r="G91" s="78">
        <f t="shared" si="3"/>
        <v>0.45052049999999993</v>
      </c>
      <c r="H91" s="48"/>
      <c r="I91" s="5"/>
    </row>
    <row r="92" spans="1:24" ht="18.75" customHeight="1">
      <c r="A92" s="16">
        <v>85</v>
      </c>
      <c r="B92" s="86" t="s">
        <v>390</v>
      </c>
      <c r="C92" s="57" t="s">
        <v>367</v>
      </c>
      <c r="D92" s="57" t="s">
        <v>19</v>
      </c>
      <c r="E92" s="9" t="s">
        <v>14</v>
      </c>
      <c r="F92" s="57" t="s">
        <v>197</v>
      </c>
      <c r="G92" s="78">
        <f t="shared" si="3"/>
        <v>0.45173577777777774</v>
      </c>
      <c r="H92" s="48"/>
      <c r="I92" s="5"/>
    </row>
    <row r="93" spans="1:24" ht="18.75" customHeight="1">
      <c r="A93" s="16">
        <v>86</v>
      </c>
      <c r="B93" s="131" t="s">
        <v>247</v>
      </c>
      <c r="C93" s="131"/>
      <c r="D93" s="131"/>
      <c r="E93" s="131"/>
      <c r="F93" s="131"/>
      <c r="G93" s="79" t="s">
        <v>261</v>
      </c>
      <c r="H93" s="48"/>
      <c r="I93" s="5"/>
    </row>
    <row r="94" spans="1:24" ht="18.75" customHeight="1">
      <c r="A94" s="16">
        <v>87</v>
      </c>
      <c r="B94" s="86" t="s">
        <v>286</v>
      </c>
      <c r="C94" s="57" t="s">
        <v>283</v>
      </c>
      <c r="D94" s="57" t="s">
        <v>9</v>
      </c>
      <c r="E94" s="57" t="s">
        <v>11</v>
      </c>
      <c r="F94" s="57" t="s">
        <v>39</v>
      </c>
      <c r="G94" s="80">
        <v>0.45833333333333331</v>
      </c>
      <c r="H94" s="48"/>
      <c r="I94" s="5"/>
    </row>
    <row r="95" spans="1:24" s="54" customFormat="1" ht="18.75" customHeight="1">
      <c r="A95" s="16">
        <v>88</v>
      </c>
      <c r="B95" s="59" t="s">
        <v>332</v>
      </c>
      <c r="C95" s="57" t="s">
        <v>336</v>
      </c>
      <c r="D95" s="58" t="s">
        <v>13</v>
      </c>
      <c r="E95" s="9" t="s">
        <v>18</v>
      </c>
      <c r="F95" s="82" t="s">
        <v>53</v>
      </c>
      <c r="G95" s="78">
        <f t="shared" ref="G95:G112" si="4">IF(E94="TRI f",G94+0.0005208,IF(E94="TRI M",G94+0.0005208,IF(E94="MAÇAS",G94+0.00121527777777778,IF(E94="BOLA",G94+0.00121527777777778,IF(E94="FITA",G94+0.00121527777777778,IF(E94="CORDA",G94+0.00121527777777778,IF(E94="Saltos",G94+0.0005208,IF(E94="SOLO",G94+0.00104166666666667,IF(E94="PA",G94+0.00121527777777778,IF(E94="TRAVE",G94+0.00121527777777778,IF(E94="ARG",G94+0.00121527777777778,IF(E94="CA",G94+0.00121527777777778,IF(E94="BF",G94+0.00121527777777778,IF(E94="PAR",G94+0.00121527777777778,G94+1.00191))))))))))))))</f>
        <v>0.45954861111111112</v>
      </c>
      <c r="H95" s="48"/>
      <c r="I95" s="34"/>
      <c r="J95" s="74"/>
      <c r="K95" s="74"/>
      <c r="L95" s="74"/>
      <c r="T95" s="68"/>
      <c r="U95" s="68"/>
      <c r="V95" s="68"/>
      <c r="W95" s="9"/>
      <c r="X95" s="68"/>
    </row>
    <row r="96" spans="1:24">
      <c r="A96" s="16">
        <v>89</v>
      </c>
      <c r="B96" s="86" t="s">
        <v>287</v>
      </c>
      <c r="C96" s="57" t="s">
        <v>271</v>
      </c>
      <c r="D96" s="57" t="s">
        <v>9</v>
      </c>
      <c r="E96" s="57" t="s">
        <v>11</v>
      </c>
      <c r="F96" s="57" t="s">
        <v>40</v>
      </c>
      <c r="G96" s="78">
        <f t="shared" si="4"/>
        <v>0.46076388888888892</v>
      </c>
      <c r="H96" s="33"/>
      <c r="I96" s="4" t="s">
        <v>9</v>
      </c>
      <c r="J96" s="71">
        <v>1.2499999999999999E-2</v>
      </c>
      <c r="K96" s="72"/>
      <c r="L96" s="72"/>
      <c r="T96" s="59"/>
      <c r="U96" s="58"/>
      <c r="V96" s="58"/>
      <c r="W96" s="58"/>
      <c r="X96" s="57"/>
    </row>
    <row r="97" spans="1:24">
      <c r="A97" s="16">
        <v>90</v>
      </c>
      <c r="B97" s="86" t="s">
        <v>376</v>
      </c>
      <c r="C97" s="57" t="s">
        <v>271</v>
      </c>
      <c r="D97" s="57" t="s">
        <v>19</v>
      </c>
      <c r="E97" s="9" t="s">
        <v>20</v>
      </c>
      <c r="F97" s="57" t="s">
        <v>39</v>
      </c>
      <c r="G97" s="78">
        <f t="shared" si="4"/>
        <v>0.46197916666666672</v>
      </c>
      <c r="H97" s="33"/>
      <c r="I97" s="4" t="s">
        <v>19</v>
      </c>
      <c r="J97" s="71">
        <v>1.2499999999999999E-2</v>
      </c>
      <c r="K97" s="72"/>
      <c r="L97" s="71">
        <v>1.2499999999999999E-2</v>
      </c>
      <c r="M97" t="s">
        <v>265</v>
      </c>
      <c r="T97" s="9"/>
      <c r="U97" s="57"/>
      <c r="V97" s="57"/>
      <c r="W97" s="9"/>
      <c r="X97" s="57"/>
    </row>
    <row r="98" spans="1:24">
      <c r="A98" s="16">
        <v>91</v>
      </c>
      <c r="B98" s="59" t="s">
        <v>333</v>
      </c>
      <c r="C98" s="57" t="s">
        <v>271</v>
      </c>
      <c r="D98" s="58" t="s">
        <v>13</v>
      </c>
      <c r="E98" s="9" t="s">
        <v>18</v>
      </c>
      <c r="F98" s="82" t="s">
        <v>53</v>
      </c>
      <c r="G98" s="78">
        <f t="shared" si="4"/>
        <v>0.46319444444444452</v>
      </c>
      <c r="H98" s="33"/>
      <c r="I98" s="4" t="s">
        <v>13</v>
      </c>
      <c r="J98" s="50">
        <v>1.2499999999999999E-2</v>
      </c>
      <c r="L98" s="50">
        <v>2.1527777777777781E-2</v>
      </c>
      <c r="M98" t="s">
        <v>264</v>
      </c>
      <c r="T98" s="9"/>
      <c r="U98" s="57"/>
      <c r="V98" s="57"/>
      <c r="W98" s="9"/>
      <c r="X98" s="57"/>
    </row>
    <row r="99" spans="1:24">
      <c r="A99" s="16">
        <v>92</v>
      </c>
      <c r="B99" s="86" t="s">
        <v>288</v>
      </c>
      <c r="C99" s="57" t="s">
        <v>271</v>
      </c>
      <c r="D99" s="57" t="s">
        <v>9</v>
      </c>
      <c r="E99" s="57" t="s">
        <v>11</v>
      </c>
      <c r="F99" s="57" t="s">
        <v>86</v>
      </c>
      <c r="G99" s="78">
        <f t="shared" si="4"/>
        <v>0.46440972222222232</v>
      </c>
      <c r="H99" s="33"/>
      <c r="I99" s="5"/>
      <c r="T99" s="52"/>
      <c r="U99" s="58"/>
      <c r="V99" s="58"/>
      <c r="W99" s="58"/>
      <c r="X99" s="57"/>
    </row>
    <row r="100" spans="1:24">
      <c r="A100" s="16">
        <v>93</v>
      </c>
      <c r="B100" s="86" t="s">
        <v>375</v>
      </c>
      <c r="C100" s="57" t="s">
        <v>336</v>
      </c>
      <c r="D100" s="57" t="s">
        <v>19</v>
      </c>
      <c r="E100" s="9" t="s">
        <v>20</v>
      </c>
      <c r="F100" s="57" t="s">
        <v>40</v>
      </c>
      <c r="G100" s="78">
        <f t="shared" si="4"/>
        <v>0.46562500000000012</v>
      </c>
      <c r="H100" s="33"/>
      <c r="I100" s="5"/>
      <c r="T100" s="9"/>
      <c r="U100" s="57"/>
      <c r="V100" s="57"/>
      <c r="W100" s="9"/>
      <c r="X100" s="57"/>
    </row>
    <row r="101" spans="1:24">
      <c r="A101" s="16">
        <v>94</v>
      </c>
      <c r="B101" s="59" t="s">
        <v>338</v>
      </c>
      <c r="C101" s="57" t="s">
        <v>337</v>
      </c>
      <c r="D101" s="57" t="s">
        <v>13</v>
      </c>
      <c r="E101" s="9" t="s">
        <v>18</v>
      </c>
      <c r="F101" s="82" t="s">
        <v>55</v>
      </c>
      <c r="G101" s="78">
        <f t="shared" si="4"/>
        <v>0.46684027777777792</v>
      </c>
      <c r="H101" s="33"/>
      <c r="I101" s="5"/>
      <c r="T101" s="9"/>
      <c r="U101" s="57"/>
      <c r="V101" s="57"/>
      <c r="W101" s="9"/>
      <c r="X101" s="57"/>
    </row>
    <row r="102" spans="1:24">
      <c r="A102" s="16">
        <v>95</v>
      </c>
      <c r="B102" s="86" t="s">
        <v>289</v>
      </c>
      <c r="C102" s="57" t="s">
        <v>283</v>
      </c>
      <c r="D102" s="57" t="s">
        <v>9</v>
      </c>
      <c r="E102" s="57" t="s">
        <v>11</v>
      </c>
      <c r="F102" s="57" t="s">
        <v>87</v>
      </c>
      <c r="G102" s="78">
        <f t="shared" si="4"/>
        <v>0.46805555555555572</v>
      </c>
      <c r="H102" s="33"/>
      <c r="I102" s="5"/>
      <c r="T102" s="52"/>
      <c r="U102" s="58"/>
      <c r="V102" s="58"/>
      <c r="W102" s="58"/>
      <c r="X102" s="57"/>
    </row>
    <row r="103" spans="1:24">
      <c r="A103" s="16">
        <v>96</v>
      </c>
      <c r="B103" s="86" t="s">
        <v>374</v>
      </c>
      <c r="C103" s="57" t="s">
        <v>335</v>
      </c>
      <c r="D103" s="57" t="s">
        <v>19</v>
      </c>
      <c r="E103" s="9" t="s">
        <v>20</v>
      </c>
      <c r="F103" s="57" t="s">
        <v>86</v>
      </c>
      <c r="G103" s="78">
        <f t="shared" si="4"/>
        <v>0.46927083333333353</v>
      </c>
      <c r="H103" s="33"/>
      <c r="I103" s="5"/>
      <c r="T103" s="9"/>
      <c r="U103" s="57"/>
      <c r="V103" s="57"/>
      <c r="W103" s="9"/>
      <c r="X103" s="57"/>
    </row>
    <row r="104" spans="1:24">
      <c r="A104" s="16">
        <v>97</v>
      </c>
      <c r="B104" s="59" t="s">
        <v>331</v>
      </c>
      <c r="C104" s="57" t="s">
        <v>335</v>
      </c>
      <c r="D104" s="57" t="s">
        <v>13</v>
      </c>
      <c r="E104" s="9" t="s">
        <v>18</v>
      </c>
      <c r="F104" s="82" t="s">
        <v>56</v>
      </c>
      <c r="G104" s="78">
        <f t="shared" si="4"/>
        <v>0.47048611111111133</v>
      </c>
      <c r="H104" s="33"/>
      <c r="I104" s="5"/>
      <c r="T104" s="9"/>
      <c r="U104" s="57"/>
      <c r="V104" s="57"/>
      <c r="W104" s="9"/>
      <c r="X104" s="57"/>
    </row>
    <row r="105" spans="1:24">
      <c r="A105" s="16">
        <v>98</v>
      </c>
      <c r="B105" s="86" t="s">
        <v>290</v>
      </c>
      <c r="C105" s="57" t="s">
        <v>271</v>
      </c>
      <c r="D105" s="57" t="s">
        <v>9</v>
      </c>
      <c r="E105" s="57" t="s">
        <v>24</v>
      </c>
      <c r="F105" s="58" t="s">
        <v>41</v>
      </c>
      <c r="G105" s="78">
        <f t="shared" si="4"/>
        <v>0.47170138888888913</v>
      </c>
      <c r="H105" s="33"/>
      <c r="I105" s="5"/>
      <c r="T105" s="52"/>
      <c r="U105" s="58"/>
      <c r="V105" s="58"/>
      <c r="W105" s="58"/>
      <c r="X105" s="57"/>
    </row>
    <row r="106" spans="1:24">
      <c r="A106" s="16">
        <v>99</v>
      </c>
      <c r="B106" s="86" t="s">
        <v>379</v>
      </c>
      <c r="C106" s="57" t="s">
        <v>367</v>
      </c>
      <c r="D106" s="57" t="s">
        <v>19</v>
      </c>
      <c r="E106" s="9" t="s">
        <v>20</v>
      </c>
      <c r="F106" s="57" t="s">
        <v>87</v>
      </c>
      <c r="G106" s="78">
        <f t="shared" si="4"/>
        <v>0.47291666666666693</v>
      </c>
      <c r="H106" s="33"/>
      <c r="I106" s="5"/>
      <c r="T106" s="9"/>
      <c r="U106" s="57"/>
      <c r="V106" s="57"/>
      <c r="W106" s="9"/>
      <c r="X106" s="57"/>
    </row>
    <row r="107" spans="1:24">
      <c r="A107" s="16">
        <v>100</v>
      </c>
      <c r="B107" s="59" t="s">
        <v>334</v>
      </c>
      <c r="C107" s="57" t="s">
        <v>336</v>
      </c>
      <c r="D107" s="57" t="s">
        <v>13</v>
      </c>
      <c r="E107" s="9" t="s">
        <v>18</v>
      </c>
      <c r="F107" s="82" t="s">
        <v>82</v>
      </c>
      <c r="G107" s="78">
        <f t="shared" si="4"/>
        <v>0.47413194444444473</v>
      </c>
      <c r="H107" s="33"/>
      <c r="I107" s="5"/>
      <c r="T107" s="9"/>
      <c r="U107" s="57"/>
      <c r="V107" s="57"/>
      <c r="W107" s="9"/>
      <c r="X107" s="57"/>
    </row>
    <row r="108" spans="1:24">
      <c r="A108" s="16">
        <v>101</v>
      </c>
      <c r="B108" s="86" t="s">
        <v>292</v>
      </c>
      <c r="C108" s="57" t="s">
        <v>271</v>
      </c>
      <c r="D108" s="57" t="s">
        <v>9</v>
      </c>
      <c r="E108" s="57" t="s">
        <v>24</v>
      </c>
      <c r="F108" s="58" t="s">
        <v>42</v>
      </c>
      <c r="G108" s="78">
        <f t="shared" si="4"/>
        <v>0.47534722222222253</v>
      </c>
      <c r="H108" s="33"/>
      <c r="I108" s="5"/>
      <c r="T108" s="52"/>
      <c r="U108" s="58"/>
      <c r="V108" s="58"/>
      <c r="W108" s="58"/>
      <c r="X108" s="57"/>
    </row>
    <row r="109" spans="1:24">
      <c r="A109" s="16">
        <v>102</v>
      </c>
      <c r="B109" s="86" t="s">
        <v>378</v>
      </c>
      <c r="C109" s="57" t="s">
        <v>335</v>
      </c>
      <c r="D109" s="57" t="s">
        <v>19</v>
      </c>
      <c r="E109" s="9" t="s">
        <v>20</v>
      </c>
      <c r="F109" s="57" t="s">
        <v>88</v>
      </c>
      <c r="G109" s="78">
        <f t="shared" si="4"/>
        <v>0.47656250000000033</v>
      </c>
      <c r="H109" s="33"/>
      <c r="I109" s="5"/>
      <c r="T109" s="9"/>
      <c r="U109" s="57"/>
      <c r="V109" s="57"/>
      <c r="W109" s="9"/>
      <c r="X109" s="57"/>
    </row>
    <row r="110" spans="1:24">
      <c r="A110" s="16">
        <v>103</v>
      </c>
      <c r="B110" s="59" t="s">
        <v>329</v>
      </c>
      <c r="C110" s="57" t="s">
        <v>330</v>
      </c>
      <c r="D110" s="57" t="s">
        <v>13</v>
      </c>
      <c r="E110" s="9" t="s">
        <v>18</v>
      </c>
      <c r="F110" s="82" t="s">
        <v>246</v>
      </c>
      <c r="G110" s="78">
        <f t="shared" si="4"/>
        <v>0.47777777777777813</v>
      </c>
      <c r="H110" s="33"/>
      <c r="I110" s="5"/>
      <c r="T110" s="9"/>
      <c r="U110" s="57"/>
      <c r="V110" s="57"/>
      <c r="W110" s="9"/>
      <c r="X110" s="57"/>
    </row>
    <row r="111" spans="1:24">
      <c r="A111" s="16">
        <v>104</v>
      </c>
      <c r="B111" s="86" t="s">
        <v>291</v>
      </c>
      <c r="C111" s="57" t="s">
        <v>271</v>
      </c>
      <c r="D111" s="57" t="s">
        <v>9</v>
      </c>
      <c r="E111" s="57" t="s">
        <v>24</v>
      </c>
      <c r="F111" s="58" t="s">
        <v>153</v>
      </c>
      <c r="G111" s="78">
        <f t="shared" si="4"/>
        <v>0.47899305555555594</v>
      </c>
      <c r="H111" s="33"/>
      <c r="I111" s="5"/>
      <c r="T111" s="52"/>
      <c r="U111" s="58"/>
      <c r="V111" s="58"/>
      <c r="W111" s="58"/>
      <c r="X111" s="57"/>
    </row>
    <row r="112" spans="1:24">
      <c r="A112" s="16">
        <v>105</v>
      </c>
      <c r="B112" s="86" t="s">
        <v>377</v>
      </c>
      <c r="C112" s="57" t="s">
        <v>271</v>
      </c>
      <c r="D112" s="57" t="s">
        <v>19</v>
      </c>
      <c r="E112" s="9" t="s">
        <v>20</v>
      </c>
      <c r="F112" s="57" t="s">
        <v>89</v>
      </c>
      <c r="G112" s="78">
        <f t="shared" si="4"/>
        <v>0.48020833333333374</v>
      </c>
      <c r="H112" s="33"/>
      <c r="I112" s="5"/>
      <c r="T112" s="9"/>
      <c r="U112" s="57"/>
      <c r="V112" s="57"/>
      <c r="W112" s="9"/>
      <c r="X112" s="57"/>
    </row>
    <row r="113" spans="1:13">
      <c r="A113" s="16">
        <v>106</v>
      </c>
      <c r="B113" s="131" t="s">
        <v>247</v>
      </c>
      <c r="C113" s="131"/>
      <c r="D113" s="131"/>
      <c r="E113" s="131"/>
      <c r="F113" s="131"/>
      <c r="G113" s="79" t="s">
        <v>257</v>
      </c>
      <c r="H113" s="33"/>
      <c r="I113" s="5"/>
    </row>
    <row r="114" spans="1:13" s="54" customFormat="1">
      <c r="A114" s="16">
        <v>107</v>
      </c>
      <c r="B114" s="86" t="s">
        <v>287</v>
      </c>
      <c r="C114" s="57" t="s">
        <v>271</v>
      </c>
      <c r="D114" s="57" t="s">
        <v>9</v>
      </c>
      <c r="E114" s="57" t="s">
        <v>12</v>
      </c>
      <c r="F114" s="57" t="s">
        <v>39</v>
      </c>
      <c r="G114" s="80">
        <v>0.48680555555555555</v>
      </c>
      <c r="H114" s="33"/>
      <c r="I114" s="34"/>
      <c r="J114" s="74"/>
      <c r="K114" s="74"/>
      <c r="L114" s="74"/>
    </row>
    <row r="115" spans="1:13">
      <c r="A115" s="16">
        <v>108</v>
      </c>
      <c r="B115" s="86" t="s">
        <v>374</v>
      </c>
      <c r="C115" s="57" t="s">
        <v>335</v>
      </c>
      <c r="D115" s="57" t="s">
        <v>19</v>
      </c>
      <c r="E115" s="57" t="s">
        <v>17</v>
      </c>
      <c r="F115" s="57" t="s">
        <v>39</v>
      </c>
      <c r="G115" s="78">
        <f t="shared" ref="G115:G135" si="5">IF(E114="TRI f",G114+0.0005208,IF(E114="TRI M",G114+0.0005208,IF(E114="MAÇAS",G114+0.00121527777777778,IF(E114="BOLA",G114+0.00121527777777778,IF(E114="FITA",G114+0.00121527777777778,IF(E114="CORDA",G114+0.00121527777777778,IF(E114="Saltos",G114+0.0005208,IF(E114="SOLO",G114+0.00104166666666667,IF(E114="PA",G114+0.00121527777777778,IF(E114="TRAVE",G114+0.00121527777777778,IF(E114="ARG",G114+0.00121527777777778,IF(E114="CA",G114+0.00121527777777778,IF(E114="BF",G114+0.00121527777777778,IF(E114="PAR",G114+0.00121527777777778,G114+1.00191))))))))))))))</f>
        <v>0.48802083333333335</v>
      </c>
      <c r="H115" s="33"/>
      <c r="I115" s="4" t="s">
        <v>9</v>
      </c>
      <c r="J115" s="71">
        <v>1.2499999999999999E-2</v>
      </c>
      <c r="K115" s="72"/>
      <c r="L115" s="72"/>
    </row>
    <row r="116" spans="1:13">
      <c r="A116" s="16">
        <v>109</v>
      </c>
      <c r="B116" s="86" t="s">
        <v>289</v>
      </c>
      <c r="C116" s="57" t="s">
        <v>283</v>
      </c>
      <c r="D116" s="57" t="s">
        <v>9</v>
      </c>
      <c r="E116" s="58" t="s">
        <v>12</v>
      </c>
      <c r="F116" s="57" t="s">
        <v>40</v>
      </c>
      <c r="G116" s="78">
        <f t="shared" si="5"/>
        <v>0.48854163333333334</v>
      </c>
      <c r="H116" s="33"/>
      <c r="I116" s="4" t="s">
        <v>19</v>
      </c>
      <c r="J116" s="71">
        <v>1.0416666666666666E-2</v>
      </c>
      <c r="K116" s="72"/>
      <c r="L116" s="71">
        <v>1.2499999999999999E-2</v>
      </c>
      <c r="M116" t="s">
        <v>265</v>
      </c>
    </row>
    <row r="117" spans="1:13">
      <c r="A117" s="16">
        <v>110</v>
      </c>
      <c r="B117" s="86" t="s">
        <v>374</v>
      </c>
      <c r="C117" s="57" t="s">
        <v>335</v>
      </c>
      <c r="D117" s="57" t="s">
        <v>19</v>
      </c>
      <c r="E117" s="57" t="s">
        <v>17</v>
      </c>
      <c r="F117" s="57" t="s">
        <v>39</v>
      </c>
      <c r="G117" s="78">
        <f t="shared" si="5"/>
        <v>0.48975691111111114</v>
      </c>
      <c r="H117" s="33"/>
      <c r="I117" s="4" t="s">
        <v>13</v>
      </c>
      <c r="J117" s="50">
        <v>6.2499999999999995E-3</v>
      </c>
      <c r="L117" s="50">
        <v>1.7361111111111112E-2</v>
      </c>
      <c r="M117" t="s">
        <v>264</v>
      </c>
    </row>
    <row r="118" spans="1:13">
      <c r="A118" s="16">
        <v>111</v>
      </c>
      <c r="B118" s="59" t="s">
        <v>332</v>
      </c>
      <c r="C118" s="57" t="s">
        <v>336</v>
      </c>
      <c r="D118" s="57" t="s">
        <v>13</v>
      </c>
      <c r="E118" s="9" t="s">
        <v>38</v>
      </c>
      <c r="F118" s="82" t="s">
        <v>53</v>
      </c>
      <c r="G118" s="78">
        <f t="shared" si="5"/>
        <v>0.49027771111111113</v>
      </c>
      <c r="H118" s="33"/>
      <c r="I118" s="5"/>
    </row>
    <row r="119" spans="1:13">
      <c r="A119" s="16">
        <v>112</v>
      </c>
      <c r="B119" s="86" t="s">
        <v>375</v>
      </c>
      <c r="C119" s="57" t="s">
        <v>336</v>
      </c>
      <c r="D119" s="57" t="s">
        <v>19</v>
      </c>
      <c r="E119" s="57" t="s">
        <v>17</v>
      </c>
      <c r="F119" s="57" t="s">
        <v>40</v>
      </c>
      <c r="G119" s="78">
        <f t="shared" si="5"/>
        <v>0.49149298888888893</v>
      </c>
      <c r="H119" s="33"/>
      <c r="I119" s="5"/>
    </row>
    <row r="120" spans="1:13">
      <c r="A120" s="16">
        <v>113</v>
      </c>
      <c r="B120" s="86" t="s">
        <v>286</v>
      </c>
      <c r="C120" s="57" t="s">
        <v>283</v>
      </c>
      <c r="D120" s="57" t="s">
        <v>9</v>
      </c>
      <c r="E120" s="58" t="s">
        <v>12</v>
      </c>
      <c r="F120" s="57" t="s">
        <v>86</v>
      </c>
      <c r="G120" s="78">
        <f t="shared" si="5"/>
        <v>0.49201378888888891</v>
      </c>
      <c r="H120" s="33"/>
      <c r="I120" s="5"/>
    </row>
    <row r="121" spans="1:13">
      <c r="A121" s="16">
        <v>114</v>
      </c>
      <c r="B121" s="86" t="s">
        <v>375</v>
      </c>
      <c r="C121" s="57" t="s">
        <v>336</v>
      </c>
      <c r="D121" s="57" t="s">
        <v>19</v>
      </c>
      <c r="E121" s="57" t="s">
        <v>17</v>
      </c>
      <c r="F121" s="57" t="s">
        <v>40</v>
      </c>
      <c r="G121" s="78">
        <f t="shared" si="5"/>
        <v>0.49322906666666672</v>
      </c>
      <c r="H121" s="33"/>
      <c r="I121" s="5"/>
    </row>
    <row r="122" spans="1:13">
      <c r="A122" s="16">
        <v>115</v>
      </c>
      <c r="B122" s="59" t="s">
        <v>338</v>
      </c>
      <c r="C122" s="57" t="s">
        <v>337</v>
      </c>
      <c r="D122" s="57" t="s">
        <v>13</v>
      </c>
      <c r="E122" s="9" t="s">
        <v>38</v>
      </c>
      <c r="F122" s="82" t="s">
        <v>54</v>
      </c>
      <c r="G122" s="78">
        <f t="shared" si="5"/>
        <v>0.4937498666666667</v>
      </c>
      <c r="H122" s="33"/>
      <c r="I122" s="5"/>
    </row>
    <row r="123" spans="1:13">
      <c r="A123" s="16">
        <v>116</v>
      </c>
      <c r="B123" s="86" t="s">
        <v>376</v>
      </c>
      <c r="C123" s="57" t="s">
        <v>271</v>
      </c>
      <c r="D123" s="57" t="s">
        <v>19</v>
      </c>
      <c r="E123" s="57" t="s">
        <v>17</v>
      </c>
      <c r="F123" s="57" t="s">
        <v>86</v>
      </c>
      <c r="G123" s="78">
        <f t="shared" si="5"/>
        <v>0.4949651444444445</v>
      </c>
      <c r="H123" s="33"/>
      <c r="I123" s="5"/>
    </row>
    <row r="124" spans="1:13">
      <c r="A124" s="16">
        <v>117</v>
      </c>
      <c r="B124" s="86" t="s">
        <v>288</v>
      </c>
      <c r="C124" s="57" t="s">
        <v>271</v>
      </c>
      <c r="D124" s="58" t="s">
        <v>9</v>
      </c>
      <c r="E124" s="58" t="s">
        <v>12</v>
      </c>
      <c r="F124" s="57" t="s">
        <v>87</v>
      </c>
      <c r="G124" s="78">
        <f t="shared" si="5"/>
        <v>0.49548594444444449</v>
      </c>
      <c r="H124" s="33"/>
      <c r="I124" s="5"/>
    </row>
    <row r="125" spans="1:13">
      <c r="A125" s="16">
        <v>118</v>
      </c>
      <c r="B125" s="86" t="s">
        <v>376</v>
      </c>
      <c r="C125" s="57" t="s">
        <v>271</v>
      </c>
      <c r="D125" s="57" t="s">
        <v>19</v>
      </c>
      <c r="E125" s="57" t="s">
        <v>17</v>
      </c>
      <c r="F125" s="57" t="s">
        <v>86</v>
      </c>
      <c r="G125" s="78">
        <f t="shared" si="5"/>
        <v>0.49670122222222229</v>
      </c>
      <c r="H125" s="33"/>
      <c r="I125" s="5"/>
    </row>
    <row r="126" spans="1:13">
      <c r="A126" s="16">
        <v>119</v>
      </c>
      <c r="B126" s="59" t="s">
        <v>329</v>
      </c>
      <c r="C126" s="57" t="s">
        <v>330</v>
      </c>
      <c r="D126" s="57" t="s">
        <v>13</v>
      </c>
      <c r="E126" s="9" t="s">
        <v>38</v>
      </c>
      <c r="F126" s="57" t="s">
        <v>55</v>
      </c>
      <c r="G126" s="78">
        <f t="shared" si="5"/>
        <v>0.49722202222222228</v>
      </c>
      <c r="H126" s="33"/>
      <c r="I126" s="5"/>
    </row>
    <row r="127" spans="1:13">
      <c r="A127" s="16">
        <v>120</v>
      </c>
      <c r="B127" s="86" t="s">
        <v>377</v>
      </c>
      <c r="C127" s="57" t="s">
        <v>271</v>
      </c>
      <c r="D127" s="57" t="s">
        <v>19</v>
      </c>
      <c r="E127" s="9" t="s">
        <v>17</v>
      </c>
      <c r="F127" s="57" t="s">
        <v>243</v>
      </c>
      <c r="G127" s="78">
        <f t="shared" si="5"/>
        <v>0.49843730000000008</v>
      </c>
      <c r="H127" s="33"/>
      <c r="I127" s="5"/>
    </row>
    <row r="128" spans="1:13">
      <c r="A128" s="16">
        <v>121</v>
      </c>
      <c r="B128" s="86" t="s">
        <v>291</v>
      </c>
      <c r="C128" s="49" t="s">
        <v>271</v>
      </c>
      <c r="D128" s="58" t="s">
        <v>9</v>
      </c>
      <c r="E128" s="49" t="s">
        <v>23</v>
      </c>
      <c r="F128" s="58" t="s">
        <v>41</v>
      </c>
      <c r="G128" s="78">
        <f t="shared" si="5"/>
        <v>0.49895810000000007</v>
      </c>
      <c r="H128" s="33"/>
      <c r="I128" s="5"/>
    </row>
    <row r="129" spans="1:13">
      <c r="A129" s="16">
        <v>122</v>
      </c>
      <c r="B129" s="86" t="s">
        <v>377</v>
      </c>
      <c r="C129" s="57" t="s">
        <v>271</v>
      </c>
      <c r="D129" s="57" t="s">
        <v>19</v>
      </c>
      <c r="E129" s="57" t="s">
        <v>17</v>
      </c>
      <c r="F129" s="57" t="s">
        <v>87</v>
      </c>
      <c r="G129" s="78">
        <f t="shared" si="5"/>
        <v>0.50017337777777782</v>
      </c>
      <c r="H129" s="33"/>
      <c r="I129" s="5"/>
    </row>
    <row r="130" spans="1:13">
      <c r="A130" s="16">
        <v>123</v>
      </c>
      <c r="B130" s="86" t="s">
        <v>378</v>
      </c>
      <c r="C130" s="57" t="s">
        <v>335</v>
      </c>
      <c r="D130" s="57" t="s">
        <v>19</v>
      </c>
      <c r="E130" s="57" t="s">
        <v>17</v>
      </c>
      <c r="F130" s="57" t="s">
        <v>88</v>
      </c>
      <c r="G130" s="78">
        <f t="shared" si="5"/>
        <v>0.5006941777777778</v>
      </c>
      <c r="H130" s="33"/>
      <c r="I130" s="5"/>
    </row>
    <row r="131" spans="1:13">
      <c r="A131" s="16">
        <v>124</v>
      </c>
      <c r="B131" s="86" t="s">
        <v>290</v>
      </c>
      <c r="C131" s="58" t="s">
        <v>271</v>
      </c>
      <c r="D131" s="58" t="s">
        <v>9</v>
      </c>
      <c r="E131" s="49" t="s">
        <v>23</v>
      </c>
      <c r="F131" s="58" t="s">
        <v>42</v>
      </c>
      <c r="G131" s="78">
        <f t="shared" si="5"/>
        <v>0.50121497777777779</v>
      </c>
      <c r="H131" s="33"/>
      <c r="I131" s="5"/>
    </row>
    <row r="132" spans="1:13">
      <c r="A132" s="16">
        <v>125</v>
      </c>
      <c r="B132" s="86" t="s">
        <v>378</v>
      </c>
      <c r="C132" s="57" t="s">
        <v>335</v>
      </c>
      <c r="D132" s="57" t="s">
        <v>19</v>
      </c>
      <c r="E132" s="57" t="s">
        <v>17</v>
      </c>
      <c r="F132" s="57" t="s">
        <v>88</v>
      </c>
      <c r="G132" s="78">
        <f t="shared" si="5"/>
        <v>0.50243025555555554</v>
      </c>
      <c r="H132" s="33"/>
      <c r="I132" s="5"/>
    </row>
    <row r="133" spans="1:13">
      <c r="A133" s="16">
        <v>126</v>
      </c>
      <c r="B133" s="86" t="s">
        <v>379</v>
      </c>
      <c r="C133" s="57" t="s">
        <v>367</v>
      </c>
      <c r="D133" s="57" t="s">
        <v>19</v>
      </c>
      <c r="E133" s="57" t="s">
        <v>17</v>
      </c>
      <c r="F133" s="57" t="s">
        <v>89</v>
      </c>
      <c r="G133" s="78">
        <f t="shared" si="5"/>
        <v>0.50295105555555553</v>
      </c>
      <c r="H133" s="33"/>
      <c r="I133" s="5"/>
    </row>
    <row r="134" spans="1:13">
      <c r="A134" s="16">
        <v>127</v>
      </c>
      <c r="B134" s="86" t="s">
        <v>292</v>
      </c>
      <c r="C134" s="57" t="s">
        <v>271</v>
      </c>
      <c r="D134" s="58" t="s">
        <v>9</v>
      </c>
      <c r="E134" s="49" t="s">
        <v>23</v>
      </c>
      <c r="F134" s="58" t="s">
        <v>42</v>
      </c>
      <c r="G134" s="78">
        <f t="shared" si="5"/>
        <v>0.50347185555555551</v>
      </c>
      <c r="H134" s="33"/>
      <c r="I134" s="5"/>
      <c r="J134" s="74"/>
      <c r="K134" s="74"/>
      <c r="L134" s="74"/>
    </row>
    <row r="135" spans="1:13">
      <c r="A135" s="16">
        <v>128</v>
      </c>
      <c r="B135" s="86" t="s">
        <v>379</v>
      </c>
      <c r="C135" s="57" t="s">
        <v>367</v>
      </c>
      <c r="D135" s="57" t="s">
        <v>19</v>
      </c>
      <c r="E135" s="57" t="s">
        <v>17</v>
      </c>
      <c r="F135" s="57" t="s">
        <v>89</v>
      </c>
      <c r="G135" s="78">
        <f t="shared" si="5"/>
        <v>0.50468713333333326</v>
      </c>
      <c r="H135" s="33"/>
      <c r="I135" s="5"/>
      <c r="J135" s="75"/>
      <c r="K135" s="75"/>
      <c r="L135" s="75"/>
    </row>
    <row r="136" spans="1:13">
      <c r="A136" s="16">
        <v>129</v>
      </c>
      <c r="B136" s="132" t="s">
        <v>247</v>
      </c>
      <c r="C136" s="131"/>
      <c r="D136" s="131"/>
      <c r="E136" s="131"/>
      <c r="F136" s="131"/>
      <c r="G136" s="55" t="s">
        <v>380</v>
      </c>
      <c r="H136" s="33"/>
      <c r="I136" s="5"/>
    </row>
    <row r="137" spans="1:13">
      <c r="A137" s="16">
        <v>130</v>
      </c>
      <c r="B137" s="86" t="s">
        <v>288</v>
      </c>
      <c r="C137" s="57" t="s">
        <v>271</v>
      </c>
      <c r="D137" s="58" t="s">
        <v>9</v>
      </c>
      <c r="E137" s="58" t="s">
        <v>24</v>
      </c>
      <c r="F137" s="57" t="s">
        <v>39</v>
      </c>
      <c r="G137" s="78">
        <v>0.51111111111111118</v>
      </c>
      <c r="H137" s="33"/>
      <c r="I137" s="5"/>
    </row>
    <row r="138" spans="1:13">
      <c r="A138" s="16">
        <v>131</v>
      </c>
      <c r="B138" s="86" t="s">
        <v>377</v>
      </c>
      <c r="C138" s="57" t="s">
        <v>271</v>
      </c>
      <c r="D138" s="57" t="s">
        <v>19</v>
      </c>
      <c r="E138" s="9" t="s">
        <v>21</v>
      </c>
      <c r="F138" s="57" t="s">
        <v>39</v>
      </c>
      <c r="G138" s="78">
        <f>IF(E137="TRI f",G137+0.0005208,IF(E137="TRI M",G137+0.0005208,IF(E137="ARCO",G137+0.00121527777777778,IF(E137="MAÇAS",G137+0.00121527777777778,IF(E137="BOLA",G137+0.00121527777777778,IF(E137="FITA",G137+0.00121527777777778,IF(E137="CORDA",G137+0.00121527777777778,IF(E137="Saltos",G137+0.0005208,IF(E137="SOLO",G137+0.00104166666666667,IF(E137="PA",G137+0.00121527777777778,IF(E137="TRAVE",G137+0.00121527777777778,IF(E137="ARG",G137+0.00121527777777778,IF(E137="CA",G137+0.00121527777777778,IF(E137="BF",G137+0.00121527777777778,IF(E137="PAR",G137+0.00121527777777778,G137+1.00191)))))))))))))))</f>
        <v>0.51232638888888893</v>
      </c>
      <c r="H138" s="33"/>
      <c r="I138" s="4" t="s">
        <v>9</v>
      </c>
      <c r="J138" s="71">
        <v>1.2499999999999999E-2</v>
      </c>
      <c r="K138" s="72"/>
      <c r="L138" s="72"/>
    </row>
    <row r="139" spans="1:13">
      <c r="A139" s="16">
        <v>132</v>
      </c>
      <c r="B139" s="86" t="s">
        <v>289</v>
      </c>
      <c r="C139" s="58" t="s">
        <v>283</v>
      </c>
      <c r="D139" s="58" t="s">
        <v>9</v>
      </c>
      <c r="E139" s="58" t="s">
        <v>24</v>
      </c>
      <c r="F139" s="57" t="s">
        <v>40</v>
      </c>
      <c r="G139" s="78">
        <f t="shared" ref="G139:G149" si="6">IF(E138="TRI f",G138+0.0005208,IF(E138="TRI M",G138+0.0005208,IF(E138="ARCO",G138+0.00121527777777778,IF(E138="MAÇAS",G138+0.00121527777777778,IF(E138="BOLA",G138+0.00121527777777778,IF(E138="FITA",G138+0.00121527777777778,IF(E138="CORDA",G138+0.00121527777777778,IF(E138="Saltos",G138+0.0005208,IF(E138="SOLO",G138+0.00104166666666667,IF(E138="PA",G138+0.00121527777777778,IF(E138="TRAVE",G138+0.00121527777777778,IF(E138="ARG",G138+0.00121527777777778,IF(E138="CA",G138+0.00121527777777778,IF(E138="BF",G138+0.00121527777777778,IF(E138="PAR",G138+0.00121527777777778,G138+1.00191)))))))))))))))</f>
        <v>0.51354166666666667</v>
      </c>
      <c r="H139" s="33"/>
      <c r="I139" s="4" t="s">
        <v>19</v>
      </c>
      <c r="J139" s="71">
        <v>1.2499999999999999E-2</v>
      </c>
      <c r="K139" s="72"/>
      <c r="L139" s="71">
        <v>1.2499999999999999E-2</v>
      </c>
      <c r="M139" t="s">
        <v>265</v>
      </c>
    </row>
    <row r="140" spans="1:13">
      <c r="A140" s="16">
        <v>133</v>
      </c>
      <c r="B140" s="86" t="s">
        <v>374</v>
      </c>
      <c r="C140" s="57" t="s">
        <v>335</v>
      </c>
      <c r="D140" s="57" t="s">
        <v>19</v>
      </c>
      <c r="E140" s="9" t="s">
        <v>21</v>
      </c>
      <c r="F140" s="57" t="s">
        <v>40</v>
      </c>
      <c r="G140" s="78">
        <f t="shared" si="6"/>
        <v>0.51475694444444442</v>
      </c>
      <c r="H140" s="33"/>
      <c r="I140" s="4"/>
      <c r="J140" s="50"/>
      <c r="L140" s="50">
        <v>1.4583333333333332E-2</v>
      </c>
      <c r="M140" t="s">
        <v>264</v>
      </c>
    </row>
    <row r="141" spans="1:13">
      <c r="A141" s="16">
        <v>134</v>
      </c>
      <c r="B141" s="86" t="s">
        <v>287</v>
      </c>
      <c r="C141" s="58" t="s">
        <v>271</v>
      </c>
      <c r="D141" s="58" t="s">
        <v>9</v>
      </c>
      <c r="E141" s="58" t="s">
        <v>24</v>
      </c>
      <c r="F141" s="57" t="s">
        <v>86</v>
      </c>
      <c r="G141" s="78">
        <f t="shared" si="6"/>
        <v>0.51597222222222217</v>
      </c>
      <c r="H141" s="33"/>
      <c r="I141" s="5"/>
    </row>
    <row r="142" spans="1:13">
      <c r="A142" s="16">
        <v>135</v>
      </c>
      <c r="B142" s="86" t="s">
        <v>379</v>
      </c>
      <c r="C142" s="57" t="s">
        <v>367</v>
      </c>
      <c r="D142" s="57" t="s">
        <v>19</v>
      </c>
      <c r="E142" s="9" t="s">
        <v>21</v>
      </c>
      <c r="F142" s="57" t="s">
        <v>86</v>
      </c>
      <c r="G142" s="78">
        <f t="shared" si="6"/>
        <v>0.51718749999999991</v>
      </c>
      <c r="H142" s="33"/>
      <c r="I142" s="5"/>
    </row>
    <row r="143" spans="1:13">
      <c r="A143" s="16">
        <v>136</v>
      </c>
      <c r="B143" s="86" t="s">
        <v>286</v>
      </c>
      <c r="C143" s="58" t="s">
        <v>283</v>
      </c>
      <c r="D143" s="58" t="s">
        <v>9</v>
      </c>
      <c r="E143" s="58" t="s">
        <v>24</v>
      </c>
      <c r="F143" s="57" t="s">
        <v>87</v>
      </c>
      <c r="G143" s="78">
        <f t="shared" si="6"/>
        <v>0.51840277777777766</v>
      </c>
      <c r="H143" s="33"/>
      <c r="I143" s="5"/>
    </row>
    <row r="144" spans="1:13" ht="18.75" customHeight="1">
      <c r="A144" s="16">
        <v>137</v>
      </c>
      <c r="B144" s="86" t="s">
        <v>376</v>
      </c>
      <c r="C144" s="57" t="s">
        <v>271</v>
      </c>
      <c r="D144" s="57" t="s">
        <v>19</v>
      </c>
      <c r="E144" s="9" t="s">
        <v>21</v>
      </c>
      <c r="F144" s="57" t="s">
        <v>87</v>
      </c>
      <c r="G144" s="78">
        <f t="shared" si="6"/>
        <v>0.5196180555555554</v>
      </c>
      <c r="H144" s="56"/>
      <c r="I144" s="56"/>
    </row>
    <row r="145" spans="1:12" ht="18.75" customHeight="1">
      <c r="A145" s="16">
        <v>138</v>
      </c>
      <c r="B145" s="86" t="s">
        <v>292</v>
      </c>
      <c r="C145" s="58" t="s">
        <v>271</v>
      </c>
      <c r="D145" s="58" t="s">
        <v>9</v>
      </c>
      <c r="E145" s="58" t="s">
        <v>22</v>
      </c>
      <c r="F145" s="58" t="s">
        <v>41</v>
      </c>
      <c r="G145" s="78">
        <f t="shared" si="6"/>
        <v>0.52083333333333315</v>
      </c>
      <c r="H145" s="56"/>
      <c r="I145" s="56"/>
    </row>
    <row r="146" spans="1:12" ht="18.75" customHeight="1">
      <c r="A146" s="16">
        <v>139</v>
      </c>
      <c r="B146" s="86" t="s">
        <v>375</v>
      </c>
      <c r="C146" s="57" t="s">
        <v>336</v>
      </c>
      <c r="D146" s="57" t="s">
        <v>19</v>
      </c>
      <c r="E146" s="9" t="s">
        <v>21</v>
      </c>
      <c r="F146" s="57" t="s">
        <v>88</v>
      </c>
      <c r="G146" s="78">
        <f t="shared" si="6"/>
        <v>0.52204861111111089</v>
      </c>
      <c r="H146" s="56"/>
      <c r="I146" s="56"/>
    </row>
    <row r="147" spans="1:12" ht="18.75" customHeight="1">
      <c r="A147" s="16">
        <v>140</v>
      </c>
      <c r="B147" s="86" t="s">
        <v>291</v>
      </c>
      <c r="C147" s="58" t="s">
        <v>271</v>
      </c>
      <c r="D147" s="58" t="s">
        <v>9</v>
      </c>
      <c r="E147" s="58" t="s">
        <v>22</v>
      </c>
      <c r="F147" s="58" t="s">
        <v>42</v>
      </c>
      <c r="G147" s="78">
        <f t="shared" si="6"/>
        <v>0.52326388888888864</v>
      </c>
    </row>
    <row r="148" spans="1:12" ht="18.75" customHeight="1">
      <c r="A148" s="16">
        <v>141</v>
      </c>
      <c r="B148" s="86" t="s">
        <v>378</v>
      </c>
      <c r="C148" s="57" t="s">
        <v>335</v>
      </c>
      <c r="D148" s="57" t="s">
        <v>19</v>
      </c>
      <c r="E148" s="9" t="s">
        <v>21</v>
      </c>
      <c r="F148" s="57" t="s">
        <v>89</v>
      </c>
      <c r="G148" s="78">
        <f t="shared" si="6"/>
        <v>0.52447916666666639</v>
      </c>
      <c r="H148" s="56"/>
      <c r="I148" s="56"/>
    </row>
    <row r="149" spans="1:12" ht="18.75" customHeight="1">
      <c r="A149" s="16">
        <v>142</v>
      </c>
      <c r="B149" s="86" t="s">
        <v>290</v>
      </c>
      <c r="C149" s="57" t="s">
        <v>271</v>
      </c>
      <c r="D149" s="57" t="s">
        <v>9</v>
      </c>
      <c r="E149" s="9" t="s">
        <v>22</v>
      </c>
      <c r="F149" s="58" t="s">
        <v>153</v>
      </c>
      <c r="G149" s="78">
        <f t="shared" si="6"/>
        <v>0.52569444444444413</v>
      </c>
      <c r="H149" s="56"/>
      <c r="I149" s="56"/>
    </row>
    <row r="150" spans="1:12" ht="18.75" customHeight="1">
      <c r="A150" s="16">
        <v>143</v>
      </c>
      <c r="B150" s="132" t="s">
        <v>247</v>
      </c>
      <c r="C150" s="131"/>
      <c r="D150" s="131"/>
      <c r="E150" s="131"/>
      <c r="F150" s="131"/>
      <c r="G150" s="55" t="s">
        <v>381</v>
      </c>
      <c r="H150" s="56"/>
      <c r="I150" s="56"/>
    </row>
    <row r="151" spans="1:12" ht="18.75" customHeight="1">
      <c r="A151" s="16">
        <v>144</v>
      </c>
      <c r="B151" s="86" t="s">
        <v>289</v>
      </c>
      <c r="C151" s="58" t="s">
        <v>283</v>
      </c>
      <c r="D151" s="58" t="s">
        <v>9</v>
      </c>
      <c r="E151" s="58" t="s">
        <v>23</v>
      </c>
      <c r="F151" s="57" t="s">
        <v>39</v>
      </c>
      <c r="G151" s="78">
        <v>0.53263888888888888</v>
      </c>
      <c r="H151" s="56"/>
      <c r="I151" s="56"/>
    </row>
    <row r="152" spans="1:12" ht="18.75" customHeight="1">
      <c r="A152" s="16">
        <v>145</v>
      </c>
      <c r="B152" s="86" t="s">
        <v>376</v>
      </c>
      <c r="C152" s="57" t="s">
        <v>271</v>
      </c>
      <c r="D152" s="57" t="s">
        <v>19</v>
      </c>
      <c r="E152" s="9" t="s">
        <v>14</v>
      </c>
      <c r="F152" s="57" t="s">
        <v>39</v>
      </c>
      <c r="G152" s="78">
        <f t="shared" ref="G152:G163" si="7">IF(E151="TRI f",G151+0.0005208,IF(E151="TRI M",G151+0.0005208,IF(E151="ARCO",G151+0.00121527777777778,IF(E151="MAÇAS",G151+0.00121527777777778,IF(E151="BOLA",G151+0.00121527777777778,IF(E151="FITA",G151+0.00121527777777778,IF(E151="CORDA",G151+0.00121527777777778,IF(E151="Saltos",G151+0.0005208,IF(E151="SOLO",G151+0.00104166666666667,IF(E151="PA",G151+0.00121527777777778,IF(E151="TRAVE",G151+0.00121527777777778,IF(E151="ARG",G151+0.00121527777777778,IF(E151="CA",G151+0.00121527777777778,IF(E151="BF",G151+0.00121527777777778,IF(E151="PAR",G151+0.00121527777777778,G151+1.00191)))))))))))))))</f>
        <v>0.53385416666666663</v>
      </c>
      <c r="H152" s="56"/>
      <c r="I152" s="4" t="s">
        <v>9</v>
      </c>
      <c r="J152" s="71">
        <v>1.2499999999999999E-2</v>
      </c>
      <c r="K152" s="72"/>
      <c r="L152" s="72"/>
    </row>
    <row r="153" spans="1:12" ht="18.75" customHeight="1">
      <c r="A153" s="16">
        <v>146</v>
      </c>
      <c r="B153" s="86" t="s">
        <v>288</v>
      </c>
      <c r="C153" s="57" t="s">
        <v>271</v>
      </c>
      <c r="D153" s="58" t="s">
        <v>9</v>
      </c>
      <c r="E153" s="58" t="s">
        <v>293</v>
      </c>
      <c r="F153" s="57" t="s">
        <v>40</v>
      </c>
      <c r="G153" s="78">
        <f t="shared" si="7"/>
        <v>0.53489583333333335</v>
      </c>
      <c r="H153" s="56"/>
      <c r="I153" s="4" t="s">
        <v>19</v>
      </c>
      <c r="J153" s="71">
        <v>1.2499999999999999E-2</v>
      </c>
      <c r="K153" s="72"/>
      <c r="L153" s="71"/>
    </row>
    <row r="154" spans="1:12" ht="18.75" customHeight="1">
      <c r="A154" s="16">
        <v>147</v>
      </c>
      <c r="B154" s="86" t="s">
        <v>377</v>
      </c>
      <c r="C154" s="57" t="s">
        <v>271</v>
      </c>
      <c r="D154" s="57" t="s">
        <v>19</v>
      </c>
      <c r="E154" s="9" t="s">
        <v>14</v>
      </c>
      <c r="F154" s="57" t="s">
        <v>40</v>
      </c>
      <c r="G154" s="78">
        <f t="shared" si="7"/>
        <v>0.53611111111111109</v>
      </c>
      <c r="H154" s="56"/>
      <c r="I154" s="4" t="s">
        <v>307</v>
      </c>
      <c r="J154" s="50"/>
      <c r="L154" s="50"/>
    </row>
    <row r="155" spans="1:12" ht="18.75" customHeight="1">
      <c r="A155" s="16">
        <v>148</v>
      </c>
      <c r="B155" s="86" t="s">
        <v>286</v>
      </c>
      <c r="C155" s="58" t="s">
        <v>283</v>
      </c>
      <c r="D155" s="58" t="s">
        <v>9</v>
      </c>
      <c r="E155" s="58" t="s">
        <v>23</v>
      </c>
      <c r="F155" s="57" t="s">
        <v>86</v>
      </c>
      <c r="G155" s="78">
        <f t="shared" si="7"/>
        <v>0.53715277777777781</v>
      </c>
      <c r="H155" s="56"/>
      <c r="I155" s="42"/>
    </row>
    <row r="156" spans="1:12" ht="18.75" customHeight="1">
      <c r="A156" s="16">
        <v>149</v>
      </c>
      <c r="B156" s="86" t="s">
        <v>379</v>
      </c>
      <c r="C156" s="57" t="s">
        <v>367</v>
      </c>
      <c r="D156" s="57" t="s">
        <v>19</v>
      </c>
      <c r="E156" s="9" t="s">
        <v>14</v>
      </c>
      <c r="F156" s="57" t="s">
        <v>86</v>
      </c>
      <c r="G156" s="78">
        <f t="shared" si="7"/>
        <v>0.53836805555555556</v>
      </c>
      <c r="H156" s="56"/>
      <c r="I156" s="42"/>
    </row>
    <row r="157" spans="1:12" ht="18.75" customHeight="1">
      <c r="A157" s="16">
        <v>150</v>
      </c>
      <c r="B157" s="86" t="s">
        <v>287</v>
      </c>
      <c r="C157" s="58" t="s">
        <v>271</v>
      </c>
      <c r="D157" s="58" t="s">
        <v>9</v>
      </c>
      <c r="E157" s="58" t="s">
        <v>23</v>
      </c>
      <c r="F157" s="57" t="s">
        <v>87</v>
      </c>
      <c r="G157" s="78">
        <f t="shared" si="7"/>
        <v>0.53940972222222228</v>
      </c>
      <c r="H157" s="56"/>
      <c r="I157" s="45"/>
    </row>
    <row r="158" spans="1:12" ht="18.75" customHeight="1">
      <c r="A158" s="16">
        <v>151</v>
      </c>
      <c r="B158" s="86" t="s">
        <v>374</v>
      </c>
      <c r="C158" s="57" t="s">
        <v>335</v>
      </c>
      <c r="D158" s="57" t="s">
        <v>19</v>
      </c>
      <c r="E158" s="9" t="s">
        <v>14</v>
      </c>
      <c r="F158" s="57" t="s">
        <v>87</v>
      </c>
      <c r="G158" s="78">
        <f t="shared" si="7"/>
        <v>0.54062500000000002</v>
      </c>
      <c r="H158" s="56"/>
      <c r="I158" s="56"/>
    </row>
    <row r="159" spans="1:12" ht="18.75" customHeight="1">
      <c r="A159" s="16">
        <v>152</v>
      </c>
      <c r="B159" s="86" t="s">
        <v>291</v>
      </c>
      <c r="C159" s="58" t="s">
        <v>271</v>
      </c>
      <c r="D159" s="58" t="s">
        <v>9</v>
      </c>
      <c r="E159" s="58" t="s">
        <v>12</v>
      </c>
      <c r="F159" s="58" t="s">
        <v>41</v>
      </c>
      <c r="G159" s="78">
        <f t="shared" si="7"/>
        <v>0.54166666666666674</v>
      </c>
      <c r="H159" s="56"/>
      <c r="I159" s="56"/>
      <c r="J159" s="74"/>
      <c r="K159" s="74"/>
      <c r="L159" s="74"/>
    </row>
    <row r="160" spans="1:12" ht="18.75" customHeight="1">
      <c r="A160" s="16">
        <v>153</v>
      </c>
      <c r="B160" s="86" t="s">
        <v>375</v>
      </c>
      <c r="C160" s="57" t="s">
        <v>336</v>
      </c>
      <c r="D160" s="57" t="s">
        <v>19</v>
      </c>
      <c r="E160" s="9" t="s">
        <v>14</v>
      </c>
      <c r="F160" s="57" t="s">
        <v>88</v>
      </c>
      <c r="G160" s="78">
        <f>IF(E159="TRI f",G159+0.0005208,IF(E159="TRI M",G159+0.0005208,IF(E159="ARCO",G159+0.00121527777777778,IF(E159="MAÇAS",G159+0.00121527777777778,IF(E159="BOLA",G159+0.00121527777777778,IF(E159="FITA",G159+0.00121527777777778,IF(E159="CORDA",G159+0.00121527777777778,IF(E159="Saltos",G159+0.0005208,IF(E159="SOLO",G159+0.00104166666666667,IF(E159="PA",G159+0.00121527777777778,IF(E159="TRAVE",G159+0.00121527777777778,IF(E159="ARG",G159+0.00121527777777778,IF(E159="CA",G159+0.00121527777777778,IF(E159="BF",G159+0.00121527777777778,IF(E159="PAR",G159+0.00121527777777778,G159+1.00191)))))))))))))))</f>
        <v>0.54288194444444449</v>
      </c>
      <c r="H160" s="56"/>
      <c r="I160" s="56"/>
      <c r="J160" s="74"/>
      <c r="K160" s="74"/>
      <c r="L160" s="74"/>
    </row>
    <row r="161" spans="1:15" ht="18.75" customHeight="1">
      <c r="A161" s="16">
        <v>154</v>
      </c>
      <c r="B161" s="86" t="s">
        <v>292</v>
      </c>
      <c r="C161" s="58" t="s">
        <v>271</v>
      </c>
      <c r="D161" s="58" t="s">
        <v>9</v>
      </c>
      <c r="E161" s="58" t="s">
        <v>12</v>
      </c>
      <c r="F161" s="58" t="s">
        <v>42</v>
      </c>
      <c r="G161" s="78">
        <f t="shared" si="7"/>
        <v>0.5439236111111112</v>
      </c>
      <c r="H161" s="56"/>
      <c r="I161" s="56"/>
    </row>
    <row r="162" spans="1:15" ht="18.75" customHeight="1">
      <c r="A162" s="16">
        <v>155</v>
      </c>
      <c r="B162" s="86" t="s">
        <v>378</v>
      </c>
      <c r="C162" s="57" t="s">
        <v>335</v>
      </c>
      <c r="D162" s="57" t="s">
        <v>19</v>
      </c>
      <c r="E162" s="9" t="s">
        <v>14</v>
      </c>
      <c r="F162" s="57" t="s">
        <v>89</v>
      </c>
      <c r="G162" s="78">
        <f t="shared" si="7"/>
        <v>0.54513888888888895</v>
      </c>
    </row>
    <row r="163" spans="1:15" ht="18.75" customHeight="1">
      <c r="A163" s="16">
        <v>156</v>
      </c>
      <c r="B163" s="86" t="s">
        <v>290</v>
      </c>
      <c r="C163" s="57" t="s">
        <v>271</v>
      </c>
      <c r="D163" s="57" t="s">
        <v>9</v>
      </c>
      <c r="E163" s="9" t="s">
        <v>12</v>
      </c>
      <c r="F163" s="58" t="s">
        <v>153</v>
      </c>
      <c r="G163" s="78">
        <f t="shared" si="7"/>
        <v>0.54618055555555567</v>
      </c>
    </row>
    <row r="164" spans="1:15" ht="36" customHeight="1">
      <c r="A164" s="16">
        <v>157</v>
      </c>
      <c r="B164" s="133" t="s">
        <v>685</v>
      </c>
      <c r="C164" s="134"/>
      <c r="D164" s="134"/>
      <c r="E164" s="134"/>
      <c r="F164" s="134"/>
      <c r="G164" s="107" t="s">
        <v>258</v>
      </c>
      <c r="J164" s="2" t="s">
        <v>262</v>
      </c>
    </row>
    <row r="165" spans="1:15" ht="18.75" customHeight="1">
      <c r="A165" s="16">
        <v>158</v>
      </c>
      <c r="B165" s="9" t="s">
        <v>352</v>
      </c>
      <c r="C165" s="9" t="s">
        <v>335</v>
      </c>
      <c r="D165" s="57" t="s">
        <v>13</v>
      </c>
      <c r="E165" s="57" t="s">
        <v>15</v>
      </c>
      <c r="F165" s="57" t="s">
        <v>41</v>
      </c>
      <c r="G165" s="53">
        <v>0.56944444444444442</v>
      </c>
    </row>
    <row r="166" spans="1:15" ht="18.75" customHeight="1">
      <c r="A166" s="16">
        <v>159</v>
      </c>
      <c r="B166" s="86" t="s">
        <v>536</v>
      </c>
      <c r="C166" s="57" t="s">
        <v>336</v>
      </c>
      <c r="D166" s="57" t="s">
        <v>37</v>
      </c>
      <c r="E166" s="57" t="s">
        <v>251</v>
      </c>
      <c r="F166" s="57" t="s">
        <v>39</v>
      </c>
      <c r="G166" s="53">
        <f>IF(E165="TRI f",G165+0.0005208,IF(E165="TRI M",G165+0.0005208,IF(E165="ARCO",G165+0.00121527777777778,IF(E165="MAÇAS",G165+0.00121527777777778,IF(E165="BOLA",G165+0.00121527777777778,IF(E165="FITA",G165+0.00121527777777778,IF(E165="CORDA",G165+0.00121527777777778,IF(E165="Saltos",G165+0.0005208,IF(E165="SOLO",G165+0.00104166666666667,IF(E165="PA",G165+0.00121527777777778,IF(E165="TRAVE",G165+0.00121527777777778,IF(E165="ARG",G165+0.00121527777777778,IF(E165="CA",G165+0.00121527777777778,IF(E165="BF",G165+0.00121527777777778,IF(E165="PAR",G165+0.00121527777777778,G165+1.00191)))))))))))))))</f>
        <v>0.57065972222222217</v>
      </c>
    </row>
    <row r="167" spans="1:15" ht="18.75" customHeight="1">
      <c r="A167" s="16">
        <v>160</v>
      </c>
      <c r="B167" s="9" t="s">
        <v>351</v>
      </c>
      <c r="C167" s="58" t="s">
        <v>335</v>
      </c>
      <c r="D167" s="57" t="s">
        <v>13</v>
      </c>
      <c r="E167" s="57" t="s">
        <v>15</v>
      </c>
      <c r="F167" s="57" t="s">
        <v>42</v>
      </c>
      <c r="G167" s="53">
        <f t="shared" ref="G167:G179" si="8">IF(E166="TRI f",G166+0.0005208,IF(E166="TRI M",G166+0.0005208,IF(E166="ARCO",G166+0.00121527777777778,IF(E166="MAÇAS",G166+0.00121527777777778,IF(E166="BOLA",G166+0.00121527777777778,IF(E166="FITA",G166+0.00121527777777778,IF(E166="CORDA",G166+0.00121527777777778,IF(E166="Saltos",G166+0.0005208,IF(E166="SOLO",G166+0.00104166666666667,IF(E166="PA",G166+0.00121527777777778,IF(E166="TRAVE",G166+0.00121527777777778,IF(E166="ARG",G166+0.00121527777777778,IF(E166="CA",G166+0.00121527777777778,IF(E166="BF",G166+0.00121527777777778,IF(E166="PAR",G166+0.00121527777777778,G166+1.00191)))))))))))))))</f>
        <v>0.57118052222222215</v>
      </c>
    </row>
    <row r="168" spans="1:15" ht="18.75" customHeight="1">
      <c r="A168" s="16">
        <v>161</v>
      </c>
      <c r="B168" s="86" t="s">
        <v>561</v>
      </c>
      <c r="C168" s="57" t="s">
        <v>436</v>
      </c>
      <c r="D168" s="57" t="s">
        <v>37</v>
      </c>
      <c r="E168" s="57" t="s">
        <v>251</v>
      </c>
      <c r="F168" s="57" t="s">
        <v>40</v>
      </c>
      <c r="G168" s="53">
        <f t="shared" si="8"/>
        <v>0.5723957999999999</v>
      </c>
      <c r="H168" s="48"/>
      <c r="I168" s="74"/>
      <c r="J168" s="71"/>
      <c r="K168" s="72"/>
      <c r="L168" s="72"/>
      <c r="M168" s="54"/>
      <c r="N168" s="54"/>
      <c r="O168" s="54"/>
    </row>
    <row r="169" spans="1:15" ht="18.75" customHeight="1">
      <c r="A169" s="16">
        <v>162</v>
      </c>
      <c r="B169" s="9" t="s">
        <v>350</v>
      </c>
      <c r="C169" s="58" t="s">
        <v>336</v>
      </c>
      <c r="D169" s="57" t="s">
        <v>13</v>
      </c>
      <c r="E169" s="57" t="s">
        <v>15</v>
      </c>
      <c r="F169" s="57" t="s">
        <v>153</v>
      </c>
      <c r="G169" s="53">
        <f t="shared" si="8"/>
        <v>0.57291659999999989</v>
      </c>
      <c r="H169" s="48"/>
      <c r="I169" s="74" t="s">
        <v>309</v>
      </c>
      <c r="J169" s="71"/>
      <c r="K169" s="72"/>
      <c r="L169" s="71"/>
      <c r="M169" s="54"/>
      <c r="N169" s="54"/>
      <c r="O169" s="54"/>
    </row>
    <row r="170" spans="1:15" ht="18.75" customHeight="1">
      <c r="A170" s="16">
        <v>163</v>
      </c>
      <c r="B170" s="86" t="s">
        <v>534</v>
      </c>
      <c r="C170" s="57" t="s">
        <v>457</v>
      </c>
      <c r="D170" s="57" t="s">
        <v>37</v>
      </c>
      <c r="E170" s="57" t="s">
        <v>251</v>
      </c>
      <c r="F170" s="57" t="s">
        <v>86</v>
      </c>
      <c r="G170" s="53">
        <f t="shared" si="8"/>
        <v>0.57413187777777763</v>
      </c>
      <c r="H170" s="48"/>
      <c r="I170" s="74"/>
      <c r="J170" s="53"/>
      <c r="K170" s="74"/>
      <c r="L170" s="53"/>
      <c r="M170" s="54"/>
      <c r="N170" s="54"/>
      <c r="O170" s="54"/>
    </row>
    <row r="171" spans="1:15" ht="18.75" customHeight="1">
      <c r="A171" s="16">
        <v>164</v>
      </c>
      <c r="B171" s="9" t="s">
        <v>356</v>
      </c>
      <c r="C171" s="9" t="s">
        <v>357</v>
      </c>
      <c r="D171" s="57" t="s">
        <v>13</v>
      </c>
      <c r="E171" s="57" t="s">
        <v>15</v>
      </c>
      <c r="F171" s="57" t="s">
        <v>187</v>
      </c>
      <c r="G171" s="53">
        <f t="shared" si="8"/>
        <v>0.57465267777777762</v>
      </c>
      <c r="H171" s="48"/>
      <c r="I171" s="54"/>
      <c r="J171" s="74"/>
      <c r="K171" s="74"/>
      <c r="L171" s="74"/>
      <c r="M171" s="54"/>
      <c r="N171" s="54"/>
      <c r="O171" s="54"/>
    </row>
    <row r="172" spans="1:15" ht="18.75" customHeight="1">
      <c r="A172" s="16">
        <v>165</v>
      </c>
      <c r="B172" s="86" t="s">
        <v>531</v>
      </c>
      <c r="C172" s="57" t="s">
        <v>532</v>
      </c>
      <c r="D172" s="57" t="s">
        <v>37</v>
      </c>
      <c r="E172" s="57" t="s">
        <v>251</v>
      </c>
      <c r="F172" s="57" t="s">
        <v>87</v>
      </c>
      <c r="G172" s="53">
        <f t="shared" si="8"/>
        <v>0.57586795555555537</v>
      </c>
    </row>
    <row r="173" spans="1:15" ht="18.75" customHeight="1">
      <c r="A173" s="16">
        <v>166</v>
      </c>
      <c r="B173" s="9" t="s">
        <v>358</v>
      </c>
      <c r="C173" s="9" t="s">
        <v>336</v>
      </c>
      <c r="D173" s="57" t="s">
        <v>13</v>
      </c>
      <c r="E173" s="57" t="s">
        <v>15</v>
      </c>
      <c r="F173" s="57" t="s">
        <v>188</v>
      </c>
      <c r="G173" s="53">
        <f t="shared" si="8"/>
        <v>0.57638875555555535</v>
      </c>
    </row>
    <row r="174" spans="1:15" ht="18.75" customHeight="1">
      <c r="A174" s="16">
        <v>167</v>
      </c>
      <c r="B174" s="86" t="s">
        <v>562</v>
      </c>
      <c r="C174" s="57" t="s">
        <v>532</v>
      </c>
      <c r="D174" s="57" t="s">
        <v>37</v>
      </c>
      <c r="E174" s="57" t="s">
        <v>251</v>
      </c>
      <c r="F174" s="57" t="s">
        <v>88</v>
      </c>
      <c r="G174" s="53">
        <f t="shared" si="8"/>
        <v>0.5776040333333331</v>
      </c>
    </row>
    <row r="175" spans="1:15" ht="18.75" customHeight="1">
      <c r="A175" s="16">
        <v>168</v>
      </c>
      <c r="B175" s="9" t="s">
        <v>359</v>
      </c>
      <c r="C175" s="9" t="s">
        <v>341</v>
      </c>
      <c r="D175" s="57" t="s">
        <v>13</v>
      </c>
      <c r="E175" s="57" t="s">
        <v>15</v>
      </c>
      <c r="F175" s="57" t="s">
        <v>189</v>
      </c>
      <c r="G175" s="53">
        <f t="shared" si="8"/>
        <v>0.57812483333333309</v>
      </c>
    </row>
    <row r="176" spans="1:15" ht="18.75" customHeight="1">
      <c r="A176" s="16">
        <v>169</v>
      </c>
      <c r="B176" s="86" t="s">
        <v>563</v>
      </c>
      <c r="C176" s="57" t="s">
        <v>441</v>
      </c>
      <c r="D176" s="57" t="s">
        <v>37</v>
      </c>
      <c r="E176" s="57" t="s">
        <v>251</v>
      </c>
      <c r="F176" s="57" t="s">
        <v>89</v>
      </c>
      <c r="G176" s="53">
        <f t="shared" si="8"/>
        <v>0.57934011111111083</v>
      </c>
    </row>
    <row r="177" spans="1:14" ht="18.75" customHeight="1">
      <c r="A177" s="16">
        <v>170</v>
      </c>
      <c r="B177" s="9" t="s">
        <v>353</v>
      </c>
      <c r="C177" s="58" t="s">
        <v>337</v>
      </c>
      <c r="D177" s="57" t="s">
        <v>13</v>
      </c>
      <c r="E177" s="57" t="s">
        <v>15</v>
      </c>
      <c r="F177" s="57" t="s">
        <v>190</v>
      </c>
      <c r="G177" s="53">
        <f t="shared" si="8"/>
        <v>0.57986091111111082</v>
      </c>
    </row>
    <row r="178" spans="1:14" ht="18.75" customHeight="1">
      <c r="A178" s="16">
        <v>171</v>
      </c>
      <c r="B178" s="115"/>
      <c r="C178" s="115"/>
      <c r="D178" s="115"/>
      <c r="E178" s="115"/>
      <c r="F178" s="109"/>
      <c r="G178" s="53">
        <f t="shared" si="8"/>
        <v>0.58107618888888857</v>
      </c>
    </row>
    <row r="179" spans="1:14" ht="18.75" customHeight="1">
      <c r="A179" s="16">
        <v>172</v>
      </c>
      <c r="B179" s="9" t="s">
        <v>354</v>
      </c>
      <c r="C179" s="58" t="s">
        <v>271</v>
      </c>
      <c r="D179" s="57" t="s">
        <v>13</v>
      </c>
      <c r="E179" s="57" t="s">
        <v>15</v>
      </c>
      <c r="F179" s="57" t="s">
        <v>191</v>
      </c>
      <c r="G179" s="53">
        <f t="shared" si="8"/>
        <v>1.5829861888888885</v>
      </c>
    </row>
    <row r="180" spans="1:14" ht="18.75" customHeight="1">
      <c r="A180" s="16">
        <v>173</v>
      </c>
      <c r="B180" s="132" t="s">
        <v>247</v>
      </c>
      <c r="C180" s="131"/>
      <c r="D180" s="131"/>
      <c r="E180" s="131"/>
      <c r="F180" s="131"/>
      <c r="G180" s="55" t="s">
        <v>382</v>
      </c>
      <c r="H180" s="48"/>
    </row>
    <row r="181" spans="1:14" ht="18.75" customHeight="1">
      <c r="A181" s="16">
        <v>174</v>
      </c>
      <c r="B181" s="86" t="s">
        <v>690</v>
      </c>
      <c r="C181" s="86" t="s">
        <v>336</v>
      </c>
      <c r="D181" s="57" t="s">
        <v>37</v>
      </c>
      <c r="E181" s="57" t="s">
        <v>248</v>
      </c>
      <c r="F181" s="57" t="s">
        <v>41</v>
      </c>
      <c r="G181" s="53">
        <v>0.59027777777777779</v>
      </c>
    </row>
    <row r="182" spans="1:14" ht="18.75" customHeight="1">
      <c r="A182" s="16">
        <v>175</v>
      </c>
      <c r="B182" s="9" t="s">
        <v>351</v>
      </c>
      <c r="C182" s="58" t="s">
        <v>335</v>
      </c>
      <c r="D182" s="57" t="s">
        <v>13</v>
      </c>
      <c r="E182" s="57" t="s">
        <v>14</v>
      </c>
      <c r="F182" s="57" t="s">
        <v>41</v>
      </c>
      <c r="G182" s="53">
        <f>IF(E181="TRI f",G181+0.0005208,IF(E181="TRI M",G181+0.0005208,IF(E181="ARCO",G181+0.00121527777777778,IF(E181="MAÇAS",G181+0.00121527777777778,IF(E181="BOLA",G181+0.00121527777777778,IF(E181="FITA",G181+0.00121527777777778,IF(E181="CORDA",G181+0.00121527777777778,IF(E181="Saltos",G181+0.0005208,IF(E181="SOLO",G181+0.00104166666666667,IF(E181="PA",G181+0.00121527777777778,IF(E181="TRAVE",G181+0.00121527777777778,IF(E181="ARG",G181+0.00121527777777778,IF(E181="CA",G181+0.00121527777777778,IF(E181="BF",G181+0.00121527777777778,IF(E181="PAR",G181+0.00121527777777778,G181+1.00191)))))))))))))))</f>
        <v>0.59079857777777778</v>
      </c>
      <c r="I182" s="74"/>
      <c r="J182" s="71"/>
      <c r="K182" s="72"/>
      <c r="L182" s="72"/>
      <c r="M182" s="54"/>
      <c r="N182" s="54"/>
    </row>
    <row r="183" spans="1:14" ht="18.75" customHeight="1">
      <c r="A183" s="16">
        <v>176</v>
      </c>
      <c r="B183" s="86" t="s">
        <v>564</v>
      </c>
      <c r="C183" s="57" t="s">
        <v>467</v>
      </c>
      <c r="D183" s="57" t="s">
        <v>37</v>
      </c>
      <c r="E183" s="57" t="s">
        <v>248</v>
      </c>
      <c r="F183" s="57" t="s">
        <v>42</v>
      </c>
      <c r="G183" s="53">
        <f t="shared" ref="G183:G190" si="9">IF(E182="TRI f",G182+0.0005208,IF(E182="TRI M",G182+0.0005208,IF(E182="ARCO",G182+0.00121527777777778,IF(E182="MAÇAS",G182+0.00121527777777778,IF(E182="BOLA",G182+0.00121527777777778,IF(E182="FITA",G182+0.00121527777777778,IF(E182="CORDA",G182+0.00121527777777778,IF(E182="Saltos",G182+0.0005208,IF(E182="SOLO",G182+0.00104166666666667,IF(E182="PA",G182+0.00121527777777778,IF(E182="TRAVE",G182+0.00121527777777778,IF(E182="ARG",G182+0.00121527777777778,IF(E182="CA",G182+0.00121527777777778,IF(E182="BF",G182+0.00121527777777778,IF(E182="PAR",G182+0.00121527777777778,G182+1.00191)))))))))))))))</f>
        <v>0.5918402444444445</v>
      </c>
      <c r="I183" s="74" t="s">
        <v>309</v>
      </c>
      <c r="J183" s="71"/>
      <c r="K183" s="72"/>
      <c r="L183" s="71"/>
      <c r="M183" s="54"/>
      <c r="N183" s="54"/>
    </row>
    <row r="184" spans="1:14" ht="18.75" customHeight="1">
      <c r="A184" s="16">
        <v>177</v>
      </c>
      <c r="B184" s="9" t="s">
        <v>350</v>
      </c>
      <c r="C184" s="58" t="s">
        <v>336</v>
      </c>
      <c r="D184" s="57" t="s">
        <v>13</v>
      </c>
      <c r="E184" s="57" t="s">
        <v>14</v>
      </c>
      <c r="F184" s="57" t="s">
        <v>42</v>
      </c>
      <c r="G184" s="53">
        <f t="shared" si="9"/>
        <v>0.59236104444444448</v>
      </c>
      <c r="I184" s="74"/>
      <c r="J184" s="53"/>
      <c r="K184" s="74"/>
      <c r="L184" s="53"/>
      <c r="M184" s="54"/>
      <c r="N184" s="54"/>
    </row>
    <row r="185" spans="1:14" ht="18.75" customHeight="1">
      <c r="A185" s="16">
        <v>178</v>
      </c>
      <c r="B185" s="86" t="s">
        <v>565</v>
      </c>
      <c r="C185" s="57" t="s">
        <v>467</v>
      </c>
      <c r="D185" s="57" t="s">
        <v>37</v>
      </c>
      <c r="E185" s="57" t="s">
        <v>248</v>
      </c>
      <c r="F185" s="57" t="s">
        <v>153</v>
      </c>
      <c r="G185" s="53">
        <f t="shared" si="9"/>
        <v>0.5934027111111112</v>
      </c>
    </row>
    <row r="186" spans="1:14" ht="18.75" customHeight="1">
      <c r="A186" s="16">
        <v>179</v>
      </c>
      <c r="B186" s="9" t="s">
        <v>353</v>
      </c>
      <c r="C186" s="58" t="s">
        <v>337</v>
      </c>
      <c r="D186" s="57" t="s">
        <v>13</v>
      </c>
      <c r="E186" s="9" t="s">
        <v>14</v>
      </c>
      <c r="F186" s="57" t="s">
        <v>187</v>
      </c>
      <c r="G186" s="53">
        <f t="shared" si="9"/>
        <v>0.59392351111111119</v>
      </c>
    </row>
    <row r="187" spans="1:14" ht="18.75" customHeight="1">
      <c r="A187" s="16">
        <v>180</v>
      </c>
      <c r="B187" s="86" t="s">
        <v>566</v>
      </c>
      <c r="C187" s="57" t="s">
        <v>336</v>
      </c>
      <c r="D187" s="57" t="s">
        <v>37</v>
      </c>
      <c r="E187" s="57" t="s">
        <v>248</v>
      </c>
      <c r="F187" s="57" t="s">
        <v>154</v>
      </c>
      <c r="G187" s="53">
        <f t="shared" si="9"/>
        <v>0.59496517777777791</v>
      </c>
    </row>
    <row r="188" spans="1:14" ht="18.75" customHeight="1">
      <c r="A188" s="16">
        <v>181</v>
      </c>
      <c r="B188" s="9" t="s">
        <v>354</v>
      </c>
      <c r="C188" s="58" t="s">
        <v>271</v>
      </c>
      <c r="D188" s="57" t="s">
        <v>13</v>
      </c>
      <c r="E188" s="9" t="s">
        <v>14</v>
      </c>
      <c r="F188" s="57" t="s">
        <v>188</v>
      </c>
      <c r="G188" s="53">
        <f t="shared" si="9"/>
        <v>0.5954859777777779</v>
      </c>
    </row>
    <row r="189" spans="1:14" ht="18.75" customHeight="1">
      <c r="A189" s="16">
        <v>182</v>
      </c>
      <c r="B189" s="86" t="s">
        <v>567</v>
      </c>
      <c r="C189" s="57" t="s">
        <v>401</v>
      </c>
      <c r="D189" s="57" t="s">
        <v>37</v>
      </c>
      <c r="E189" s="57" t="s">
        <v>248</v>
      </c>
      <c r="F189" s="57" t="s">
        <v>155</v>
      </c>
      <c r="G189" s="53">
        <f t="shared" si="9"/>
        <v>0.59652764444444462</v>
      </c>
    </row>
    <row r="190" spans="1:14" ht="18.75" customHeight="1">
      <c r="A190" s="16">
        <v>183</v>
      </c>
      <c r="B190" s="108"/>
      <c r="C190" s="109"/>
      <c r="D190" s="109"/>
      <c r="E190" s="113" t="s">
        <v>14</v>
      </c>
      <c r="F190" s="109"/>
      <c r="G190" s="53">
        <f t="shared" si="9"/>
        <v>0.5970484444444446</v>
      </c>
    </row>
    <row r="191" spans="1:14" ht="18.75" customHeight="1">
      <c r="A191" s="16">
        <v>184</v>
      </c>
      <c r="B191" s="86" t="s">
        <v>568</v>
      </c>
      <c r="C191" s="57" t="s">
        <v>401</v>
      </c>
      <c r="D191" s="57" t="s">
        <v>37</v>
      </c>
      <c r="E191" s="57" t="s">
        <v>248</v>
      </c>
      <c r="F191" s="57" t="s">
        <v>156</v>
      </c>
      <c r="G191" s="53">
        <f>IF(E190="TRI f",G190+0.0005208,IF(E190="TRI M",G190+0.0005208,IF(E190="ARCO",G190+0.00121527777777778,IF(E190="MAÇAS",G190+0.00121527777777778,IF(E190="BOLA",G190+0.00121527777777778,IF(E190="FITA",G190+0.00121527777777778,IF(E190="CORDA",G190+0.00121527777777778,IF(E190="Saltos",G190+0.0005208,IF(E190="SOLO",G190+0.00104166666666667,IF(E190="PA",G190+0.00121527777777778,IF(E190="TRAVE",G190+0.00121527777777778,IF(E190="ARG",G190+0.00121527777777778,IF(E190="CA",G190+0.00121527777777778,IF(E190="BF",G190+0.00121527777777778,IF(E190="PAR",G190+0.00121527777777778,G190+1.00191)))))))))))))))</f>
        <v>0.59809011111111132</v>
      </c>
    </row>
    <row r="192" spans="1:14" ht="18.75" customHeight="1">
      <c r="A192" s="16">
        <v>185</v>
      </c>
      <c r="B192" s="132" t="s">
        <v>247</v>
      </c>
      <c r="C192" s="131"/>
      <c r="D192" s="131"/>
      <c r="E192" s="131"/>
      <c r="F192" s="131"/>
      <c r="G192" s="55" t="s">
        <v>383</v>
      </c>
    </row>
    <row r="193" spans="1:9" ht="18.75" customHeight="1">
      <c r="A193" s="16">
        <v>186</v>
      </c>
      <c r="B193" s="9" t="s">
        <v>350</v>
      </c>
      <c r="C193" s="58" t="s">
        <v>336</v>
      </c>
      <c r="D193" s="57" t="s">
        <v>13</v>
      </c>
      <c r="E193" s="57" t="s">
        <v>16</v>
      </c>
      <c r="F193" s="57" t="s">
        <v>41</v>
      </c>
      <c r="G193" s="50">
        <v>0.60486111111111118</v>
      </c>
    </row>
    <row r="194" spans="1:9" ht="18.75" customHeight="1">
      <c r="A194" s="16">
        <v>187</v>
      </c>
      <c r="B194" s="86" t="s">
        <v>569</v>
      </c>
      <c r="C194" s="57" t="s">
        <v>401</v>
      </c>
      <c r="D194" s="57" t="s">
        <v>37</v>
      </c>
      <c r="E194" s="57" t="s">
        <v>252</v>
      </c>
      <c r="F194" s="57" t="s">
        <v>41</v>
      </c>
      <c r="G194" s="53">
        <f>IF(E193="TRI f",G193+0.0005208,IF(E193="TRI M",G193+0.0005208,IF(E193="ARCO",G193+0.00121527777777778,IF(E193="MAÇAS",G193+0.00121527777777778,IF(E193="BOLA",G193+0.00121527777777778,IF(E193="FITA",G193+0.00121527777777778,IF(E193="CORDA",G193+0.00121527777777778,IF(E193="Saltos",G193+0.0005208,IF(E193="SOLO",G193+0.00104166666666667,IF(E193="PA",G193+0.00121527777777778,IF(E193="TRAVE",G193+0.00121527777777778,IF(E193="ARG",G193+0.00121527777777778,IF(E193="CA",G193+0.00121527777777778,IF(E193="BF",G193+0.00121527777777778,IF(E193="PAR",G193+0.00121527777777778,G193+1.00191)))))))))))))))</f>
        <v>0.60607638888888893</v>
      </c>
    </row>
    <row r="195" spans="1:9" ht="18.75" customHeight="1">
      <c r="A195" s="16">
        <v>188</v>
      </c>
      <c r="B195" s="9" t="s">
        <v>351</v>
      </c>
      <c r="C195" s="58" t="s">
        <v>335</v>
      </c>
      <c r="D195" s="57" t="s">
        <v>13</v>
      </c>
      <c r="E195" s="57" t="s">
        <v>16</v>
      </c>
      <c r="F195" s="57" t="s">
        <v>42</v>
      </c>
      <c r="G195" s="53">
        <f>IF(E194="TRI f",G194+0.0005208,IF(E194="TRI M",G194+0.0005208,IF(E194="ARCO",G194+0.00121527777777778,IF(E194="MAÇAS",G194+0.00121527777777778,IF(E194="BOLA",G194+0.00121527777777778,IF(E194="FITA",G194+0.00121527777777778,IF(E194="CORDA",G194+0.00121527777777778,IF(E194="Saltos",G194+0.0005208,IF(E194="SOLO",G194+0.00104166666666667,IF(E194="PA",G194+0.00121527777777778,IF(E194="TRAVE",G194+0.00121527777777778,IF(E194="ARG",G194+0.00121527777777778,IF(E194="CA",G194+0.00121527777777778,IF(E194="BF",G194+0.00121527777777778,IF(E194="PAR",G194+0.00121527777777778,G194+1.00191)))))))))))))))</f>
        <v>0.60659718888888892</v>
      </c>
      <c r="I195" s="42"/>
    </row>
    <row r="196" spans="1:9" ht="18.75" customHeight="1">
      <c r="A196" s="16">
        <v>189</v>
      </c>
      <c r="B196" s="86" t="s">
        <v>570</v>
      </c>
      <c r="C196" s="57" t="s">
        <v>401</v>
      </c>
      <c r="D196" s="57" t="s">
        <v>37</v>
      </c>
      <c r="E196" s="57" t="s">
        <v>252</v>
      </c>
      <c r="F196" s="57" t="s">
        <v>42</v>
      </c>
      <c r="G196" s="53">
        <f t="shared" ref="G196:G204" si="10">IF(E195="TRI f",G195+0.0005208,IF(E195="TRI M",G195+0.0005208,IF(E195="ARCO",G195+0.00121527777777778,IF(E195="MAÇAS",G195+0.00121527777777778,IF(E195="BOLA",G195+0.00121527777777778,IF(E195="FITA",G195+0.00121527777777778,IF(E195="CORDA",G195+0.00121527777777778,IF(E195="Saltos",G195+0.0005208,IF(E195="SOLO",G195+0.00104166666666667,IF(E195="PA",G195+0.00121527777777778,IF(E195="TRAVE",G195+0.00121527777777778,IF(E195="ARG",G195+0.00121527777777778,IF(E195="CA",G195+0.00121527777777778,IF(E195="BF",G195+0.00121527777777778,IF(E195="PAR",G195+0.00121527777777778,G195+1.00191)))))))))))))))</f>
        <v>0.60781246666666666</v>
      </c>
    </row>
    <row r="197" spans="1:9" ht="18.75" customHeight="1">
      <c r="A197" s="16">
        <v>190</v>
      </c>
      <c r="B197" s="9" t="s">
        <v>353</v>
      </c>
      <c r="C197" s="58" t="s">
        <v>337</v>
      </c>
      <c r="D197" s="57" t="s">
        <v>13</v>
      </c>
      <c r="E197" s="9" t="s">
        <v>16</v>
      </c>
      <c r="F197" s="57" t="s">
        <v>187</v>
      </c>
      <c r="G197" s="53">
        <f t="shared" si="10"/>
        <v>0.60833326666666665</v>
      </c>
      <c r="I197" s="74" t="s">
        <v>309</v>
      </c>
    </row>
    <row r="198" spans="1:9" ht="18.75" customHeight="1">
      <c r="A198" s="16">
        <v>191</v>
      </c>
      <c r="B198" s="86" t="s">
        <v>571</v>
      </c>
      <c r="C198" s="57" t="s">
        <v>532</v>
      </c>
      <c r="D198" s="57" t="s">
        <v>37</v>
      </c>
      <c r="E198" s="57" t="s">
        <v>252</v>
      </c>
      <c r="F198" s="57" t="s">
        <v>153</v>
      </c>
      <c r="G198" s="53">
        <f t="shared" si="10"/>
        <v>0.6095485444444444</v>
      </c>
      <c r="I198" s="6"/>
    </row>
    <row r="199" spans="1:9" ht="18.75" customHeight="1">
      <c r="A199" s="16">
        <v>192</v>
      </c>
      <c r="B199" s="9" t="s">
        <v>354</v>
      </c>
      <c r="C199" s="58" t="s">
        <v>271</v>
      </c>
      <c r="D199" s="57" t="s">
        <v>13</v>
      </c>
      <c r="E199" s="9" t="s">
        <v>16</v>
      </c>
      <c r="F199" s="57" t="s">
        <v>188</v>
      </c>
      <c r="G199" s="53">
        <f t="shared" si="10"/>
        <v>0.61006934444444438</v>
      </c>
    </row>
    <row r="200" spans="1:9" ht="18.75" customHeight="1">
      <c r="A200" s="16">
        <v>193</v>
      </c>
      <c r="B200" s="86" t="s">
        <v>572</v>
      </c>
      <c r="C200" s="57" t="s">
        <v>573</v>
      </c>
      <c r="D200" s="57" t="s">
        <v>37</v>
      </c>
      <c r="E200" s="57" t="s">
        <v>252</v>
      </c>
      <c r="F200" s="57" t="s">
        <v>154</v>
      </c>
      <c r="G200" s="53">
        <f t="shared" si="10"/>
        <v>0.61128462222222213</v>
      </c>
    </row>
    <row r="201" spans="1:9" ht="18.75" customHeight="1">
      <c r="A201" s="16">
        <v>194</v>
      </c>
      <c r="B201" s="9" t="s">
        <v>356</v>
      </c>
      <c r="C201" s="9" t="s">
        <v>357</v>
      </c>
      <c r="D201" s="57" t="s">
        <v>13</v>
      </c>
      <c r="E201" s="9" t="s">
        <v>16</v>
      </c>
      <c r="F201" s="57" t="s">
        <v>189</v>
      </c>
      <c r="G201" s="53">
        <f t="shared" si="10"/>
        <v>0.61180542222222212</v>
      </c>
      <c r="I201" s="6"/>
    </row>
    <row r="202" spans="1:9" ht="18.75" customHeight="1">
      <c r="A202" s="16">
        <v>195</v>
      </c>
      <c r="B202" s="86" t="s">
        <v>574</v>
      </c>
      <c r="C202" s="57" t="s">
        <v>401</v>
      </c>
      <c r="D202" s="57" t="s">
        <v>37</v>
      </c>
      <c r="E202" s="57" t="s">
        <v>252</v>
      </c>
      <c r="F202" s="57" t="s">
        <v>155</v>
      </c>
      <c r="G202" s="53">
        <f t="shared" si="10"/>
        <v>0.61302069999999986</v>
      </c>
      <c r="I202" s="6"/>
    </row>
    <row r="203" spans="1:9" ht="18.75" customHeight="1">
      <c r="A203" s="16">
        <v>196</v>
      </c>
      <c r="B203" s="9" t="s">
        <v>355</v>
      </c>
      <c r="C203" s="58" t="s">
        <v>335</v>
      </c>
      <c r="D203" s="57" t="s">
        <v>13</v>
      </c>
      <c r="E203" s="9" t="s">
        <v>16</v>
      </c>
      <c r="F203" s="57" t="s">
        <v>190</v>
      </c>
      <c r="G203" s="53">
        <f t="shared" si="10"/>
        <v>0.61354149999999985</v>
      </c>
      <c r="I203" s="6"/>
    </row>
    <row r="204" spans="1:9" ht="18.75" customHeight="1">
      <c r="A204" s="16">
        <v>197</v>
      </c>
      <c r="B204" s="86" t="s">
        <v>575</v>
      </c>
      <c r="C204" s="57" t="s">
        <v>401</v>
      </c>
      <c r="D204" s="57" t="s">
        <v>37</v>
      </c>
      <c r="E204" s="57" t="s">
        <v>252</v>
      </c>
      <c r="F204" s="57" t="s">
        <v>156</v>
      </c>
      <c r="G204" s="53">
        <f t="shared" si="10"/>
        <v>0.6147567777777776</v>
      </c>
      <c r="I204" s="6"/>
    </row>
    <row r="205" spans="1:9" ht="18.75" customHeight="1">
      <c r="A205" s="16">
        <v>198</v>
      </c>
      <c r="B205" s="130" t="s">
        <v>247</v>
      </c>
      <c r="C205" s="130"/>
      <c r="D205" s="130"/>
      <c r="E205" s="130"/>
      <c r="F205" s="130"/>
      <c r="G205" s="66" t="s">
        <v>384</v>
      </c>
      <c r="I205" s="6"/>
    </row>
    <row r="206" spans="1:9" ht="18.75" customHeight="1">
      <c r="A206" s="16">
        <v>199</v>
      </c>
      <c r="B206" s="52" t="s">
        <v>350</v>
      </c>
      <c r="C206" s="58" t="s">
        <v>335</v>
      </c>
      <c r="D206" s="57" t="s">
        <v>13</v>
      </c>
      <c r="E206" s="57" t="s">
        <v>18</v>
      </c>
      <c r="F206" s="57" t="s">
        <v>41</v>
      </c>
      <c r="G206" s="53">
        <v>0.62152777777777779</v>
      </c>
      <c r="I206" s="6"/>
    </row>
    <row r="207" spans="1:9" ht="18.75" customHeight="1">
      <c r="A207" s="16">
        <v>200</v>
      </c>
      <c r="B207" s="86" t="s">
        <v>543</v>
      </c>
      <c r="C207" s="57" t="s">
        <v>401</v>
      </c>
      <c r="D207" s="57" t="s">
        <v>37</v>
      </c>
      <c r="E207" s="57" t="s">
        <v>252</v>
      </c>
      <c r="F207" s="57" t="s">
        <v>39</v>
      </c>
      <c r="G207" s="53">
        <f>IF(E206="TRI f",G206+0.0005208,IF(E206="TRI M",G206+0.0005208,IF(E206="ARCO",G206+0.00121527777777778,IF(E206="MAÇAS",G206+0.00121527777777778,IF(E206="BOLA",G206+0.00121527777777778,IF(E206="FITA",G206+0.00121527777777778,IF(E206="CORDA",G206+0.00121527777777778,IF(E206="Saltos",G206+0.0005208,IF(E206="SOLO",G206+0.00104166666666667,IF(E206="PA",G206+0.00121527777777778,IF(E206="TRAVE",G206+0.00121527777777778,IF(E206="ARG",G206+0.00121527777777778,IF(E206="CA",G206+0.00121527777777778,IF(E206="BF",G206+0.00121527777777778,IF(E206="PAR",G206+0.00121527777777778,G206+1.00191)))))))))))))))</f>
        <v>0.62274305555555554</v>
      </c>
      <c r="I207" s="6"/>
    </row>
    <row r="208" spans="1:9" ht="18.75" customHeight="1">
      <c r="A208" s="16">
        <v>201</v>
      </c>
      <c r="B208" s="52" t="s">
        <v>351</v>
      </c>
      <c r="C208" s="58" t="s">
        <v>335</v>
      </c>
      <c r="D208" s="57" t="s">
        <v>13</v>
      </c>
      <c r="E208" s="57" t="s">
        <v>18</v>
      </c>
      <c r="F208" s="57" t="s">
        <v>42</v>
      </c>
      <c r="G208" s="53">
        <f t="shared" ref="G208:G217" si="11">IF(E207="TRI f",G207+0.0005208,IF(E207="TRI M",G207+0.0005208,IF(E207="ARCO",G207+0.00121527777777778,IF(E207="MAÇAS",G207+0.00121527777777778,IF(E207="BOLA",G207+0.00121527777777778,IF(E207="FITA",G207+0.00121527777777778,IF(E207="CORDA",G207+0.00121527777777778,IF(E207="Saltos",G207+0.0005208,IF(E207="SOLO",G207+0.00104166666666667,IF(E207="PA",G207+0.00121527777777778,IF(E207="TRAVE",G207+0.00121527777777778,IF(E207="ARG",G207+0.00121527777777778,IF(E207="CA",G207+0.00121527777777778,IF(E207="BF",G207+0.00121527777777778,IF(E207="PAR",G207+0.00121527777777778,G207+1.00191)))))))))))))))</f>
        <v>0.62326385555555552</v>
      </c>
      <c r="I208" s="6"/>
    </row>
    <row r="209" spans="1:9" ht="18.75" customHeight="1">
      <c r="A209" s="16">
        <v>202</v>
      </c>
      <c r="B209" s="86" t="s">
        <v>576</v>
      </c>
      <c r="C209" s="57" t="s">
        <v>436</v>
      </c>
      <c r="D209" s="57" t="s">
        <v>37</v>
      </c>
      <c r="E209" s="57" t="s">
        <v>252</v>
      </c>
      <c r="F209" s="57" t="s">
        <v>40</v>
      </c>
      <c r="G209" s="53">
        <f t="shared" si="11"/>
        <v>0.62447913333333327</v>
      </c>
      <c r="I209" s="74" t="s">
        <v>309</v>
      </c>
    </row>
    <row r="210" spans="1:9" ht="18.75" customHeight="1">
      <c r="A210" s="16">
        <v>203</v>
      </c>
      <c r="B210" s="52" t="s">
        <v>352</v>
      </c>
      <c r="C210" s="58" t="s">
        <v>335</v>
      </c>
      <c r="D210" s="57" t="s">
        <v>13</v>
      </c>
      <c r="E210" s="57" t="s">
        <v>18</v>
      </c>
      <c r="F210" s="57" t="s">
        <v>153</v>
      </c>
      <c r="G210" s="53">
        <f t="shared" si="11"/>
        <v>0.62499993333333326</v>
      </c>
      <c r="I210" s="6"/>
    </row>
    <row r="211" spans="1:9" ht="18.75" customHeight="1">
      <c r="A211" s="16">
        <v>204</v>
      </c>
      <c r="B211" s="86" t="s">
        <v>535</v>
      </c>
      <c r="C211" s="57" t="s">
        <v>507</v>
      </c>
      <c r="D211" s="57" t="s">
        <v>37</v>
      </c>
      <c r="E211" s="57" t="s">
        <v>252</v>
      </c>
      <c r="F211" s="57" t="s">
        <v>86</v>
      </c>
      <c r="G211" s="53">
        <f t="shared" si="11"/>
        <v>0.626215211111111</v>
      </c>
      <c r="I211" s="6"/>
    </row>
    <row r="212" spans="1:9" ht="18.75" customHeight="1">
      <c r="A212" s="16">
        <v>205</v>
      </c>
      <c r="B212" s="9" t="s">
        <v>354</v>
      </c>
      <c r="C212" s="58" t="s">
        <v>271</v>
      </c>
      <c r="D212" s="57" t="s">
        <v>13</v>
      </c>
      <c r="E212" s="57" t="s">
        <v>18</v>
      </c>
      <c r="F212" s="57" t="s">
        <v>187</v>
      </c>
      <c r="G212" s="53">
        <f t="shared" si="11"/>
        <v>0.62673601111111099</v>
      </c>
      <c r="I212" s="6"/>
    </row>
    <row r="213" spans="1:9" ht="18.75" customHeight="1">
      <c r="A213" s="16">
        <v>206</v>
      </c>
      <c r="B213" s="86" t="s">
        <v>541</v>
      </c>
      <c r="C213" s="57" t="s">
        <v>544</v>
      </c>
      <c r="D213" s="57" t="s">
        <v>37</v>
      </c>
      <c r="E213" s="57" t="s">
        <v>252</v>
      </c>
      <c r="F213" s="57" t="s">
        <v>87</v>
      </c>
      <c r="G213" s="53">
        <f t="shared" si="11"/>
        <v>0.62795128888888874</v>
      </c>
      <c r="I213" s="6"/>
    </row>
    <row r="214" spans="1:9" ht="18.75" customHeight="1">
      <c r="A214" s="16">
        <v>207</v>
      </c>
      <c r="B214" s="9" t="s">
        <v>353</v>
      </c>
      <c r="C214" s="58" t="s">
        <v>337</v>
      </c>
      <c r="D214" s="57" t="s">
        <v>13</v>
      </c>
      <c r="E214" s="57" t="s">
        <v>18</v>
      </c>
      <c r="F214" s="57" t="s">
        <v>188</v>
      </c>
      <c r="G214" s="53">
        <f t="shared" si="11"/>
        <v>0.62847208888888872</v>
      </c>
      <c r="I214" s="6"/>
    </row>
    <row r="215" spans="1:9" ht="18.75" customHeight="1">
      <c r="A215" s="16">
        <v>208</v>
      </c>
      <c r="B215" s="86" t="s">
        <v>577</v>
      </c>
      <c r="C215" s="57" t="s">
        <v>336</v>
      </c>
      <c r="D215" s="57" t="s">
        <v>37</v>
      </c>
      <c r="E215" s="57" t="s">
        <v>252</v>
      </c>
      <c r="F215" s="57" t="s">
        <v>88</v>
      </c>
      <c r="G215" s="53">
        <f t="shared" si="11"/>
        <v>0.62968736666666647</v>
      </c>
      <c r="I215" s="6"/>
    </row>
    <row r="216" spans="1:9" ht="18.75" customHeight="1">
      <c r="A216" s="16">
        <v>209</v>
      </c>
      <c r="B216" s="9" t="s">
        <v>358</v>
      </c>
      <c r="C216" s="9" t="s">
        <v>336</v>
      </c>
      <c r="D216" s="57" t="s">
        <v>13</v>
      </c>
      <c r="E216" s="57" t="s">
        <v>18</v>
      </c>
      <c r="F216" s="57" t="s">
        <v>189</v>
      </c>
      <c r="G216" s="53">
        <f t="shared" si="11"/>
        <v>0.63020816666666646</v>
      </c>
      <c r="I216" s="6"/>
    </row>
    <row r="217" spans="1:9" ht="18.75" customHeight="1">
      <c r="A217" s="16">
        <v>210</v>
      </c>
      <c r="B217" s="86" t="s">
        <v>578</v>
      </c>
      <c r="C217" s="57" t="s">
        <v>497</v>
      </c>
      <c r="D217" s="57" t="s">
        <v>37</v>
      </c>
      <c r="E217" s="57" t="s">
        <v>252</v>
      </c>
      <c r="F217" s="57" t="s">
        <v>89</v>
      </c>
      <c r="G217" s="53">
        <f t="shared" si="11"/>
        <v>0.6314234444444442</v>
      </c>
      <c r="I217" s="6"/>
    </row>
    <row r="218" spans="1:9" ht="18.75" customHeight="1">
      <c r="A218" s="16">
        <v>211</v>
      </c>
      <c r="B218" s="130" t="s">
        <v>247</v>
      </c>
      <c r="C218" s="130"/>
      <c r="D218" s="130"/>
      <c r="E218" s="130"/>
      <c r="F218" s="130"/>
      <c r="G218" s="64" t="s">
        <v>259</v>
      </c>
      <c r="I218" s="6"/>
    </row>
    <row r="219" spans="1:9" ht="18.75" customHeight="1">
      <c r="A219" s="16">
        <v>212</v>
      </c>
      <c r="B219" s="86" t="s">
        <v>579</v>
      </c>
      <c r="C219" s="57" t="s">
        <v>401</v>
      </c>
      <c r="D219" s="57" t="s">
        <v>37</v>
      </c>
      <c r="E219" s="57" t="s">
        <v>248</v>
      </c>
      <c r="F219" s="57" t="s">
        <v>157</v>
      </c>
      <c r="G219" s="65">
        <v>0.6381944444444444</v>
      </c>
      <c r="H219" s="48"/>
      <c r="I219" s="6"/>
    </row>
    <row r="220" spans="1:9" ht="18.75" customHeight="1">
      <c r="A220" s="16">
        <v>213</v>
      </c>
      <c r="B220" s="52" t="s">
        <v>350</v>
      </c>
      <c r="C220" s="58" t="s">
        <v>336</v>
      </c>
      <c r="D220" s="57" t="s">
        <v>13</v>
      </c>
      <c r="E220" s="57" t="s">
        <v>17</v>
      </c>
      <c r="F220" s="57" t="s">
        <v>41</v>
      </c>
      <c r="G220" s="53">
        <f t="shared" ref="G220:G230" si="12">IF(E219="TRI f",G219+0.0005208,IF(E219="TRI M",G219+0.0005208,IF(E219="ARCO",G219+0.00121527777777778,IF(E219="MAÇAS",G219+0.00121527777777778,IF(E219="BOLA",G219+0.00121527777777778,IF(E219="FITA",G219+0.00121527777777778,IF(E219="CORDA",G219+0.00121527777777778,IF(E219="Saltos",G219+0.0005208,IF(E219="SOLO",G219+0.00104166666666667,IF(E219="PA",G219+0.00121527777777778,IF(E219="TRAVE",G219+0.00121527777777778,IF(E219="ARG",G219+0.00121527777777778,IF(E219="CA",G219+0.00121527777777778,IF(E219="BF",G219+0.00121527777777778,IF(E219="PAR",G219+0.00121527777777778,G219+1.00191)))))))))))))))</f>
        <v>0.63871524444444439</v>
      </c>
      <c r="H220" s="48"/>
      <c r="I220" s="6"/>
    </row>
    <row r="221" spans="1:9" ht="18.75" customHeight="1">
      <c r="A221" s="16">
        <v>214</v>
      </c>
      <c r="B221" s="86" t="s">
        <v>533</v>
      </c>
      <c r="C221" s="57" t="s">
        <v>441</v>
      </c>
      <c r="D221" s="57" t="s">
        <v>37</v>
      </c>
      <c r="E221" s="57" t="s">
        <v>248</v>
      </c>
      <c r="F221" s="57" t="s">
        <v>158</v>
      </c>
      <c r="G221" s="53">
        <f t="shared" si="12"/>
        <v>0.63923604444444437</v>
      </c>
      <c r="H221" s="48"/>
      <c r="I221" s="6"/>
    </row>
    <row r="222" spans="1:9" ht="18.75" customHeight="1">
      <c r="A222" s="16">
        <v>215</v>
      </c>
      <c r="B222" s="52" t="s">
        <v>350</v>
      </c>
      <c r="C222" s="58" t="s">
        <v>336</v>
      </c>
      <c r="D222" s="57" t="s">
        <v>13</v>
      </c>
      <c r="E222" s="57" t="s">
        <v>17</v>
      </c>
      <c r="F222" s="57" t="s">
        <v>41</v>
      </c>
      <c r="G222" s="53">
        <f t="shared" si="12"/>
        <v>0.63975684444444436</v>
      </c>
      <c r="H222" s="48"/>
      <c r="I222" s="6"/>
    </row>
    <row r="223" spans="1:9" ht="18.75" customHeight="1">
      <c r="A223" s="16">
        <v>216</v>
      </c>
      <c r="B223" s="86" t="s">
        <v>558</v>
      </c>
      <c r="C223" s="57" t="s">
        <v>550</v>
      </c>
      <c r="D223" s="57" t="s">
        <v>37</v>
      </c>
      <c r="E223" s="57" t="s">
        <v>248</v>
      </c>
      <c r="F223" s="57" t="s">
        <v>159</v>
      </c>
      <c r="G223" s="53">
        <f t="shared" si="12"/>
        <v>0.64027764444444435</v>
      </c>
      <c r="H223" s="48"/>
      <c r="I223" s="74" t="s">
        <v>309</v>
      </c>
    </row>
    <row r="224" spans="1:9" ht="18.75" customHeight="1">
      <c r="A224" s="16">
        <v>217</v>
      </c>
      <c r="B224" s="52" t="s">
        <v>354</v>
      </c>
      <c r="C224" s="58" t="s">
        <v>271</v>
      </c>
      <c r="D224" s="57" t="s">
        <v>13</v>
      </c>
      <c r="E224" s="57" t="s">
        <v>17</v>
      </c>
      <c r="F224" s="57" t="s">
        <v>187</v>
      </c>
      <c r="G224" s="53">
        <f t="shared" si="12"/>
        <v>0.64079844444444434</v>
      </c>
      <c r="H224" s="48"/>
      <c r="I224" s="6"/>
    </row>
    <row r="225" spans="1:9" ht="18.75" customHeight="1">
      <c r="A225" s="16">
        <v>218</v>
      </c>
      <c r="B225" s="86" t="s">
        <v>581</v>
      </c>
      <c r="C225" s="57" t="s">
        <v>457</v>
      </c>
      <c r="D225" s="57" t="s">
        <v>37</v>
      </c>
      <c r="E225" s="57" t="s">
        <v>248</v>
      </c>
      <c r="F225" s="57" t="s">
        <v>160</v>
      </c>
      <c r="G225" s="53">
        <f t="shared" si="12"/>
        <v>0.64131924444444433</v>
      </c>
      <c r="H225" s="48"/>
      <c r="I225" s="6"/>
    </row>
    <row r="226" spans="1:9" ht="18.75" customHeight="1">
      <c r="A226" s="16">
        <v>219</v>
      </c>
      <c r="B226" s="52" t="s">
        <v>354</v>
      </c>
      <c r="C226" s="58" t="s">
        <v>271</v>
      </c>
      <c r="D226" s="57" t="s">
        <v>13</v>
      </c>
      <c r="E226" s="57" t="s">
        <v>17</v>
      </c>
      <c r="F226" s="57" t="s">
        <v>187</v>
      </c>
      <c r="G226" s="53">
        <f t="shared" si="12"/>
        <v>0.64184004444444431</v>
      </c>
      <c r="H226" s="48"/>
      <c r="I226" s="6"/>
    </row>
    <row r="227" spans="1:9" ht="18.75" customHeight="1">
      <c r="A227" s="16">
        <v>220</v>
      </c>
      <c r="B227" s="86" t="s">
        <v>580</v>
      </c>
      <c r="C227" s="57" t="s">
        <v>302</v>
      </c>
      <c r="D227" s="57" t="s">
        <v>37</v>
      </c>
      <c r="E227" s="57" t="s">
        <v>248</v>
      </c>
      <c r="F227" s="57" t="s">
        <v>161</v>
      </c>
      <c r="G227" s="53">
        <f t="shared" si="12"/>
        <v>0.6423608444444443</v>
      </c>
      <c r="H227" s="48"/>
      <c r="I227" s="6"/>
    </row>
    <row r="228" spans="1:9" ht="18.75" customHeight="1">
      <c r="A228" s="16">
        <v>221</v>
      </c>
      <c r="B228" s="113"/>
      <c r="C228" s="114"/>
      <c r="D228" s="114"/>
      <c r="E228" s="114" t="s">
        <v>17</v>
      </c>
      <c r="F228" s="114"/>
      <c r="G228" s="53">
        <f t="shared" si="12"/>
        <v>0.64288164444444429</v>
      </c>
      <c r="H228" s="48"/>
      <c r="I228" s="6"/>
    </row>
    <row r="229" spans="1:9" ht="18.75" customHeight="1">
      <c r="A229" s="16">
        <v>222</v>
      </c>
      <c r="B229" s="86" t="s">
        <v>542</v>
      </c>
      <c r="C229" s="57" t="s">
        <v>336</v>
      </c>
      <c r="D229" s="57" t="s">
        <v>37</v>
      </c>
      <c r="E229" s="57" t="s">
        <v>248</v>
      </c>
      <c r="F229" s="57" t="s">
        <v>162</v>
      </c>
      <c r="G229" s="53">
        <f t="shared" si="12"/>
        <v>0.64340244444444428</v>
      </c>
      <c r="H229" s="48"/>
      <c r="I229" s="6"/>
    </row>
    <row r="230" spans="1:9" ht="18.75" customHeight="1">
      <c r="A230" s="16">
        <v>223</v>
      </c>
      <c r="B230" s="108"/>
      <c r="C230" s="114"/>
      <c r="D230" s="114"/>
      <c r="E230" s="114" t="s">
        <v>17</v>
      </c>
      <c r="F230" s="114"/>
      <c r="G230" s="53">
        <f t="shared" si="12"/>
        <v>0.64392324444444426</v>
      </c>
      <c r="H230" s="48"/>
      <c r="I230" s="6"/>
    </row>
    <row r="231" spans="1:9" ht="18.75" customHeight="1">
      <c r="A231" s="16">
        <v>224</v>
      </c>
      <c r="B231" s="130" t="s">
        <v>247</v>
      </c>
      <c r="C231" s="130"/>
      <c r="D231" s="130"/>
      <c r="E231" s="130"/>
      <c r="F231" s="130"/>
      <c r="G231" s="64" t="s">
        <v>260</v>
      </c>
      <c r="H231" s="48"/>
      <c r="I231" s="6"/>
    </row>
    <row r="232" spans="1:9" ht="18.75" customHeight="1">
      <c r="A232" s="16">
        <v>225</v>
      </c>
      <c r="B232" s="52" t="s">
        <v>352</v>
      </c>
      <c r="C232" s="58" t="s">
        <v>335</v>
      </c>
      <c r="D232" s="57" t="s">
        <v>13</v>
      </c>
      <c r="E232" s="57" t="s">
        <v>38</v>
      </c>
      <c r="F232" s="57" t="s">
        <v>41</v>
      </c>
      <c r="G232" s="63">
        <v>0.65</v>
      </c>
      <c r="H232" s="48"/>
      <c r="I232" s="6"/>
    </row>
    <row r="233" spans="1:9" ht="18.75" customHeight="1">
      <c r="A233" s="16">
        <v>226</v>
      </c>
      <c r="B233" s="86" t="s">
        <v>582</v>
      </c>
      <c r="C233" s="57" t="s">
        <v>283</v>
      </c>
      <c r="D233" s="57" t="s">
        <v>37</v>
      </c>
      <c r="E233" s="57" t="s">
        <v>252</v>
      </c>
      <c r="F233" s="57" t="s">
        <v>157</v>
      </c>
      <c r="G233" s="53">
        <f t="shared" ref="G233:G244" si="13">IF(E232="TRI f",G232+0.0005208,IF(E232="TRI M",G232+0.0005208,IF(E232="ARCO",G232+0.00121527777777778,IF(E232="MAÇAS",G232+0.00121527777777778,IF(E232="BOLA",G232+0.00121527777777778,IF(E232="FITA",G232+0.00121527777777778,IF(E232="CORDA",G232+0.00121527777777778,IF(E232="Saltos",G232+0.0005208,IF(E232="SOLO",G232+0.00104166666666667,IF(E232="PA",G232+0.00121527777777778,IF(E232="TRAVE",G232+0.00121527777777778,IF(E232="ARG",G232+0.00121527777777778,IF(E232="CA",G232+0.00121527777777778,IF(E232="BF",G232+0.00121527777777778,IF(E232="PAR",G232+0.00121527777777778,G232+1.00191)))))))))))))))</f>
        <v>0.65121527777777777</v>
      </c>
      <c r="H233" s="48"/>
      <c r="I233" s="6"/>
    </row>
    <row r="234" spans="1:9" ht="18.75" customHeight="1">
      <c r="A234" s="16">
        <v>227</v>
      </c>
      <c r="B234" s="52" t="s">
        <v>350</v>
      </c>
      <c r="C234" s="58" t="s">
        <v>336</v>
      </c>
      <c r="D234" s="57" t="s">
        <v>13</v>
      </c>
      <c r="E234" s="57" t="s">
        <v>38</v>
      </c>
      <c r="F234" s="57" t="s">
        <v>42</v>
      </c>
      <c r="G234" s="53">
        <f t="shared" si="13"/>
        <v>0.65173607777777776</v>
      </c>
      <c r="H234" s="48"/>
      <c r="I234" s="6"/>
    </row>
    <row r="235" spans="1:9" ht="18.75" customHeight="1">
      <c r="A235" s="16">
        <v>228</v>
      </c>
      <c r="B235" s="86" t="s">
        <v>583</v>
      </c>
      <c r="C235" s="57" t="s">
        <v>283</v>
      </c>
      <c r="D235" s="57" t="s">
        <v>37</v>
      </c>
      <c r="E235" s="57" t="s">
        <v>252</v>
      </c>
      <c r="F235" s="57" t="s">
        <v>158</v>
      </c>
      <c r="G235" s="53">
        <f t="shared" si="13"/>
        <v>0.6529513555555555</v>
      </c>
      <c r="H235" s="48"/>
      <c r="I235" s="6"/>
    </row>
    <row r="236" spans="1:9" ht="18.75" customHeight="1">
      <c r="A236" s="16">
        <v>229</v>
      </c>
      <c r="B236" s="52" t="s">
        <v>351</v>
      </c>
      <c r="C236" s="58" t="s">
        <v>335</v>
      </c>
      <c r="D236" s="57" t="s">
        <v>13</v>
      </c>
      <c r="E236" s="57" t="s">
        <v>38</v>
      </c>
      <c r="F236" s="57" t="s">
        <v>153</v>
      </c>
      <c r="G236" s="53">
        <f t="shared" si="13"/>
        <v>0.65347215555555549</v>
      </c>
      <c r="H236" s="48"/>
      <c r="I236" s="74" t="s">
        <v>309</v>
      </c>
    </row>
    <row r="237" spans="1:9" ht="18.75" customHeight="1">
      <c r="A237" s="16">
        <v>230</v>
      </c>
      <c r="B237" s="86" t="s">
        <v>584</v>
      </c>
      <c r="C237" s="57" t="s">
        <v>550</v>
      </c>
      <c r="D237" s="57" t="s">
        <v>37</v>
      </c>
      <c r="E237" s="57" t="s">
        <v>252</v>
      </c>
      <c r="F237" s="57" t="s">
        <v>159</v>
      </c>
      <c r="G237" s="53">
        <f t="shared" si="13"/>
        <v>0.65468743333333324</v>
      </c>
      <c r="H237" s="48"/>
      <c r="I237" s="6"/>
    </row>
    <row r="238" spans="1:9" ht="18.75" customHeight="1">
      <c r="A238" s="16">
        <v>231</v>
      </c>
      <c r="B238" s="52" t="s">
        <v>356</v>
      </c>
      <c r="C238" s="58" t="s">
        <v>357</v>
      </c>
      <c r="D238" s="57" t="s">
        <v>13</v>
      </c>
      <c r="E238" s="57" t="s">
        <v>38</v>
      </c>
      <c r="F238" s="57" t="s">
        <v>187</v>
      </c>
      <c r="G238" s="53">
        <f t="shared" si="13"/>
        <v>0.65520823333333322</v>
      </c>
      <c r="H238" s="48"/>
      <c r="I238" s="6"/>
    </row>
    <row r="239" spans="1:9" ht="18.75" customHeight="1">
      <c r="A239" s="16">
        <v>232</v>
      </c>
      <c r="B239" s="86" t="s">
        <v>547</v>
      </c>
      <c r="C239" s="57" t="s">
        <v>548</v>
      </c>
      <c r="D239" s="57" t="s">
        <v>37</v>
      </c>
      <c r="E239" s="57" t="s">
        <v>252</v>
      </c>
      <c r="F239" s="57" t="s">
        <v>160</v>
      </c>
      <c r="G239" s="53">
        <f t="shared" si="13"/>
        <v>0.65642351111111097</v>
      </c>
      <c r="H239" s="48"/>
      <c r="I239" s="6"/>
    </row>
    <row r="240" spans="1:9" ht="18.75" customHeight="1">
      <c r="A240" s="16">
        <v>233</v>
      </c>
      <c r="B240" s="52" t="s">
        <v>354</v>
      </c>
      <c r="C240" s="58" t="s">
        <v>271</v>
      </c>
      <c r="D240" s="57" t="s">
        <v>13</v>
      </c>
      <c r="E240" s="57" t="s">
        <v>38</v>
      </c>
      <c r="F240" s="57" t="s">
        <v>188</v>
      </c>
      <c r="G240" s="53">
        <f t="shared" si="13"/>
        <v>0.65694431111111096</v>
      </c>
      <c r="H240" s="48"/>
      <c r="I240" s="6"/>
    </row>
    <row r="241" spans="1:9" ht="18.75" customHeight="1">
      <c r="A241" s="16">
        <v>234</v>
      </c>
      <c r="B241" s="86" t="s">
        <v>585</v>
      </c>
      <c r="C241" s="57" t="s">
        <v>551</v>
      </c>
      <c r="D241" s="57" t="s">
        <v>37</v>
      </c>
      <c r="E241" s="57" t="s">
        <v>252</v>
      </c>
      <c r="F241" s="57" t="s">
        <v>161</v>
      </c>
      <c r="G241" s="53">
        <f t="shared" si="13"/>
        <v>0.6581595888888887</v>
      </c>
      <c r="H241" s="48"/>
      <c r="I241" s="6"/>
    </row>
    <row r="242" spans="1:9" ht="18.75" customHeight="1">
      <c r="A242" s="16">
        <v>235</v>
      </c>
      <c r="B242" s="52" t="s">
        <v>353</v>
      </c>
      <c r="C242" s="58" t="s">
        <v>337</v>
      </c>
      <c r="D242" s="57" t="s">
        <v>13</v>
      </c>
      <c r="E242" s="57" t="s">
        <v>38</v>
      </c>
      <c r="F242" s="57" t="s">
        <v>189</v>
      </c>
      <c r="G242" s="53">
        <f t="shared" si="13"/>
        <v>0.65868038888888869</v>
      </c>
      <c r="H242" s="48"/>
      <c r="I242" s="6"/>
    </row>
    <row r="243" spans="1:9" ht="18.75" customHeight="1">
      <c r="A243" s="16">
        <v>236</v>
      </c>
      <c r="B243" s="86" t="s">
        <v>521</v>
      </c>
      <c r="C243" s="57" t="s">
        <v>283</v>
      </c>
      <c r="D243" s="57" t="s">
        <v>37</v>
      </c>
      <c r="E243" s="57" t="s">
        <v>252</v>
      </c>
      <c r="F243" s="57" t="s">
        <v>162</v>
      </c>
      <c r="G243" s="53">
        <f t="shared" si="13"/>
        <v>0.65989566666666644</v>
      </c>
      <c r="H243" s="48"/>
      <c r="I243" s="6"/>
    </row>
    <row r="244" spans="1:9" ht="18.75" customHeight="1">
      <c r="A244" s="16">
        <v>237</v>
      </c>
      <c r="B244" s="52" t="s">
        <v>358</v>
      </c>
      <c r="C244" s="58" t="s">
        <v>336</v>
      </c>
      <c r="D244" s="57" t="s">
        <v>13</v>
      </c>
      <c r="E244" s="57" t="s">
        <v>38</v>
      </c>
      <c r="F244" s="57" t="s">
        <v>190</v>
      </c>
      <c r="G244" s="53">
        <f t="shared" si="13"/>
        <v>0.66041646666666642</v>
      </c>
      <c r="H244" s="48"/>
      <c r="I244" s="6"/>
    </row>
    <row r="245" spans="1:9" ht="30.75" customHeight="1">
      <c r="A245" s="16">
        <v>238</v>
      </c>
      <c r="B245" s="138" t="s">
        <v>686</v>
      </c>
      <c r="C245" s="130"/>
      <c r="D245" s="130"/>
      <c r="E245" s="130"/>
      <c r="F245" s="130"/>
      <c r="G245" s="64" t="s">
        <v>669</v>
      </c>
      <c r="H245" s="48"/>
      <c r="I245" s="6"/>
    </row>
    <row r="246" spans="1:9" ht="18.75" customHeight="1">
      <c r="A246" s="16">
        <v>239</v>
      </c>
      <c r="B246" s="60" t="s">
        <v>586</v>
      </c>
      <c r="C246" s="57" t="s">
        <v>480</v>
      </c>
      <c r="D246" s="57" t="s">
        <v>37</v>
      </c>
      <c r="E246" s="57" t="s">
        <v>248</v>
      </c>
      <c r="F246" s="82" t="s">
        <v>163</v>
      </c>
      <c r="G246" s="63">
        <v>0.67708333333333337</v>
      </c>
      <c r="H246" s="48"/>
      <c r="I246" s="6"/>
    </row>
    <row r="247" spans="1:9" ht="18.75" customHeight="1">
      <c r="A247" s="16">
        <v>240</v>
      </c>
      <c r="B247" s="9" t="s">
        <v>340</v>
      </c>
      <c r="C247" s="58" t="s">
        <v>341</v>
      </c>
      <c r="D247" s="57" t="s">
        <v>13</v>
      </c>
      <c r="E247" s="57" t="s">
        <v>14</v>
      </c>
      <c r="F247" s="57" t="s">
        <v>39</v>
      </c>
      <c r="G247" s="53">
        <f t="shared" ref="G247:G257" si="14">IF(E246="TRI f",G246+0.0005208,IF(E246="TRI M",G246+0.0005208,IF(E246="ARCO",G246+0.00121527777777778,IF(E246="MAÇAS",G246+0.00121527777777778,IF(E246="BOLA",G246+0.00121527777777778,IF(E246="FITA",G246+0.00121527777777778,IF(E246="CORDA",G246+0.00121527777777778,IF(E246="Saltos",G246+0.0005208,IF(E246="SOLO",G246+0.00104166666666667,IF(E246="PA",G246+0.00121527777777778,IF(E246="TRAVE",G246+0.00121527777777778,IF(E246="ARG",G246+0.00121527777777778,IF(E246="CA",G246+0.00121527777777778,IF(E246="BF",G246+0.00121527777777778,IF(E246="PAR",G246+0.00121527777777778,G246+1.00191)))))))))))))))</f>
        <v>0.67760413333333336</v>
      </c>
      <c r="H247" s="48"/>
      <c r="I247" s="6"/>
    </row>
    <row r="248" spans="1:9" ht="18.75" customHeight="1">
      <c r="A248" s="16">
        <v>241</v>
      </c>
      <c r="B248" s="60" t="s">
        <v>481</v>
      </c>
      <c r="C248" s="57" t="s">
        <v>467</v>
      </c>
      <c r="D248" s="57" t="s">
        <v>37</v>
      </c>
      <c r="E248" s="57" t="s">
        <v>248</v>
      </c>
      <c r="F248" s="82" t="s">
        <v>165</v>
      </c>
      <c r="G248" s="53">
        <f t="shared" si="14"/>
        <v>0.67864580000000008</v>
      </c>
      <c r="H248" s="48"/>
      <c r="I248" s="6"/>
    </row>
    <row r="249" spans="1:9" ht="18.75" customHeight="1">
      <c r="A249" s="16">
        <v>242</v>
      </c>
      <c r="B249" s="9" t="s">
        <v>342</v>
      </c>
      <c r="C249" s="58" t="s">
        <v>335</v>
      </c>
      <c r="D249" s="57" t="s">
        <v>13</v>
      </c>
      <c r="E249" s="57" t="s">
        <v>14</v>
      </c>
      <c r="F249" s="57" t="s">
        <v>40</v>
      </c>
      <c r="G249" s="53">
        <f t="shared" si="14"/>
        <v>0.67916660000000006</v>
      </c>
      <c r="H249" s="48"/>
      <c r="I249" s="74" t="s">
        <v>309</v>
      </c>
    </row>
    <row r="250" spans="1:9" ht="18.75" customHeight="1">
      <c r="A250" s="16">
        <v>243</v>
      </c>
      <c r="B250" s="60" t="s">
        <v>486</v>
      </c>
      <c r="C250" s="57" t="s">
        <v>457</v>
      </c>
      <c r="D250" s="57" t="s">
        <v>37</v>
      </c>
      <c r="E250" s="57" t="s">
        <v>248</v>
      </c>
      <c r="F250" s="82" t="s">
        <v>167</v>
      </c>
      <c r="G250" s="53">
        <f t="shared" si="14"/>
        <v>0.68020826666666678</v>
      </c>
      <c r="H250" s="48"/>
      <c r="I250" s="6"/>
    </row>
    <row r="251" spans="1:9" ht="18.75" customHeight="1">
      <c r="A251" s="16">
        <v>244</v>
      </c>
      <c r="B251" s="9" t="s">
        <v>343</v>
      </c>
      <c r="C251" s="58" t="s">
        <v>271</v>
      </c>
      <c r="D251" s="57" t="s">
        <v>13</v>
      </c>
      <c r="E251" s="57" t="s">
        <v>14</v>
      </c>
      <c r="F251" s="57" t="s">
        <v>86</v>
      </c>
      <c r="G251" s="53">
        <f t="shared" si="14"/>
        <v>0.68072906666666677</v>
      </c>
      <c r="H251" s="48"/>
      <c r="I251" s="6"/>
    </row>
    <row r="252" spans="1:9" ht="18.75" customHeight="1">
      <c r="A252" s="16">
        <v>245</v>
      </c>
      <c r="B252" s="60" t="s">
        <v>530</v>
      </c>
      <c r="C252" s="57" t="s">
        <v>235</v>
      </c>
      <c r="D252" s="57" t="s">
        <v>37</v>
      </c>
      <c r="E252" s="57" t="s">
        <v>248</v>
      </c>
      <c r="F252" s="82" t="s">
        <v>169</v>
      </c>
      <c r="G252" s="53">
        <f t="shared" si="14"/>
        <v>0.68177073333333349</v>
      </c>
      <c r="H252" s="48"/>
      <c r="I252" s="6"/>
    </row>
    <row r="253" spans="1:9" ht="18.75" customHeight="1">
      <c r="A253" s="16">
        <v>246</v>
      </c>
      <c r="B253" s="9" t="s">
        <v>344</v>
      </c>
      <c r="C253" s="58" t="s">
        <v>330</v>
      </c>
      <c r="D253" s="57" t="s">
        <v>13</v>
      </c>
      <c r="E253" s="57" t="s">
        <v>14</v>
      </c>
      <c r="F253" s="57" t="s">
        <v>87</v>
      </c>
      <c r="G253" s="53">
        <f t="shared" si="14"/>
        <v>0.68229153333333348</v>
      </c>
      <c r="H253" s="48"/>
      <c r="I253" s="6"/>
    </row>
    <row r="254" spans="1:9" ht="18.75" customHeight="1">
      <c r="A254" s="16">
        <v>247</v>
      </c>
      <c r="B254" s="60" t="s">
        <v>587</v>
      </c>
      <c r="C254" s="57" t="s">
        <v>573</v>
      </c>
      <c r="D254" s="57" t="s">
        <v>37</v>
      </c>
      <c r="E254" s="57" t="s">
        <v>248</v>
      </c>
      <c r="F254" s="82" t="s">
        <v>171</v>
      </c>
      <c r="G254" s="53">
        <f t="shared" si="14"/>
        <v>0.6833332000000002</v>
      </c>
      <c r="H254" s="48"/>
      <c r="I254" s="6"/>
    </row>
    <row r="255" spans="1:9" ht="18.75" customHeight="1">
      <c r="A255" s="16">
        <v>248</v>
      </c>
      <c r="B255" s="9" t="s">
        <v>345</v>
      </c>
      <c r="C255" s="58" t="s">
        <v>335</v>
      </c>
      <c r="D255" s="57" t="s">
        <v>13</v>
      </c>
      <c r="E255" s="57" t="s">
        <v>14</v>
      </c>
      <c r="F255" s="57" t="s">
        <v>88</v>
      </c>
      <c r="G255" s="53">
        <f t="shared" si="14"/>
        <v>0.68385400000000018</v>
      </c>
      <c r="H255" s="48"/>
      <c r="I255" s="6"/>
    </row>
    <row r="256" spans="1:9" ht="18.75" customHeight="1">
      <c r="A256" s="16">
        <v>249</v>
      </c>
      <c r="B256" s="60" t="s">
        <v>588</v>
      </c>
      <c r="C256" s="57" t="s">
        <v>589</v>
      </c>
      <c r="D256" s="57" t="s">
        <v>37</v>
      </c>
      <c r="E256" s="57" t="s">
        <v>248</v>
      </c>
      <c r="F256" s="82" t="s">
        <v>173</v>
      </c>
      <c r="G256" s="53">
        <f t="shared" si="14"/>
        <v>0.6848956666666669</v>
      </c>
      <c r="H256" s="48"/>
      <c r="I256" s="6"/>
    </row>
    <row r="257" spans="1:12" ht="18.75" customHeight="1">
      <c r="A257" s="16">
        <v>250</v>
      </c>
      <c r="B257" s="9" t="s">
        <v>346</v>
      </c>
      <c r="C257" s="58" t="s">
        <v>335</v>
      </c>
      <c r="D257" s="57" t="s">
        <v>13</v>
      </c>
      <c r="E257" s="57" t="s">
        <v>14</v>
      </c>
      <c r="F257" s="57" t="s">
        <v>89</v>
      </c>
      <c r="G257" s="53">
        <f t="shared" si="14"/>
        <v>0.68541646666666689</v>
      </c>
      <c r="H257" s="48"/>
      <c r="I257" s="6"/>
    </row>
    <row r="258" spans="1:12" ht="18.75" customHeight="1">
      <c r="A258" s="16">
        <v>251</v>
      </c>
      <c r="B258" s="130" t="s">
        <v>247</v>
      </c>
      <c r="C258" s="130"/>
      <c r="D258" s="130"/>
      <c r="E258" s="130"/>
      <c r="F258" s="130"/>
      <c r="G258" s="64" t="s">
        <v>670</v>
      </c>
      <c r="H258" s="48"/>
      <c r="I258" s="6"/>
    </row>
    <row r="259" spans="1:12" s="54" customFormat="1" ht="18.75" customHeight="1">
      <c r="A259" s="16">
        <v>252</v>
      </c>
      <c r="B259" s="86" t="s">
        <v>347</v>
      </c>
      <c r="C259" s="58" t="s">
        <v>271</v>
      </c>
      <c r="D259" s="57" t="s">
        <v>13</v>
      </c>
      <c r="E259" s="57" t="s">
        <v>15</v>
      </c>
      <c r="F259" s="57" t="s">
        <v>39</v>
      </c>
      <c r="G259" s="65">
        <v>0.69236111111111109</v>
      </c>
      <c r="H259" s="48"/>
      <c r="I259" s="67"/>
      <c r="J259" s="74"/>
      <c r="K259" s="74"/>
      <c r="L259" s="74"/>
    </row>
    <row r="260" spans="1:12" s="54" customFormat="1" ht="18.75" customHeight="1">
      <c r="A260" s="16">
        <v>253</v>
      </c>
      <c r="B260" s="60" t="s">
        <v>590</v>
      </c>
      <c r="C260" s="57" t="s">
        <v>441</v>
      </c>
      <c r="D260" s="57" t="s">
        <v>37</v>
      </c>
      <c r="E260" s="57" t="s">
        <v>252</v>
      </c>
      <c r="F260" s="82" t="s">
        <v>164</v>
      </c>
      <c r="G260" s="53">
        <f t="shared" ref="G260:G270" si="15">IF(E259="TRI f",G259+0.0005208,IF(E259="TRI M",G259+0.0005208,IF(E259="ARCO",G259+0.00121527777777778,IF(E259="MAÇAS",G259+0.00121527777777778,IF(E259="BOLA",G259+0.00121527777777778,IF(E259="FITA",G259+0.00121527777777778,IF(E259="CORDA",G259+0.00121527777777778,IF(E259="Saltos",G259+0.0005208,IF(E259="SOLO",G259+0.00104166666666667,IF(E259="PA",G259+0.00121527777777778,IF(E259="TRAVE",G259+0.00121527777777778,IF(E259="ARG",G259+0.00121527777777778,IF(E259="CA",G259+0.00121527777777778,IF(E259="BF",G259+0.00121527777777778,IF(E259="PAR",G259+0.00121527777777778,G259+1.00191)))))))))))))))</f>
        <v>0.69357638888888884</v>
      </c>
      <c r="H260" s="48"/>
      <c r="I260" s="67"/>
      <c r="J260" s="74"/>
      <c r="K260" s="74"/>
      <c r="L260" s="74"/>
    </row>
    <row r="261" spans="1:12" s="54" customFormat="1" ht="18.75" customHeight="1">
      <c r="A261" s="16">
        <v>254</v>
      </c>
      <c r="B261" s="86" t="s">
        <v>343</v>
      </c>
      <c r="C261" s="58" t="s">
        <v>271</v>
      </c>
      <c r="D261" s="57" t="s">
        <v>13</v>
      </c>
      <c r="E261" s="57" t="s">
        <v>15</v>
      </c>
      <c r="F261" s="57" t="s">
        <v>40</v>
      </c>
      <c r="G261" s="53">
        <f>IF(E260="TRI f",G260+0.0005208,IF(E260="TRI M",G260+0.0005208,IF(E260="ARCO",G260+0.00121527777777778,IF(E260="MAÇAS",G260+0.00121527777777778,IF(E260="BOLA",G260+0.00121527777777778,IF(E260="FITA",G260+0.00121527777777778,IF(E260="CORDA",G260+0.00121527777777778,IF(E260="Saltos",G260+0.0005208,IF(E260="SOLO",G260+0.00104166666666667,IF(E260="PA",G260+0.00121527777777778,IF(E260="TRAVE",G260+0.00121527777777778,IF(E260="ARG",G260+0.00121527777777778,IF(E260="CA",G260+0.00121527777777778,IF(E260="BF",G260+0.00121527777777778,IF(E260="PAR",G260+0.00121527777777778,G260+1.00191)))))))))))))))</f>
        <v>0.69409718888888883</v>
      </c>
      <c r="H261" s="48"/>
      <c r="I261" s="67"/>
      <c r="J261" s="74"/>
      <c r="K261" s="74"/>
      <c r="L261" s="74"/>
    </row>
    <row r="262" spans="1:12" s="54" customFormat="1" ht="18.75" customHeight="1">
      <c r="A262" s="16">
        <v>255</v>
      </c>
      <c r="B262" s="60" t="s">
        <v>591</v>
      </c>
      <c r="C262" s="57" t="s">
        <v>336</v>
      </c>
      <c r="D262" s="57" t="s">
        <v>37</v>
      </c>
      <c r="E262" s="57" t="s">
        <v>252</v>
      </c>
      <c r="F262" s="82" t="s">
        <v>166</v>
      </c>
      <c r="G262" s="53">
        <f t="shared" si="15"/>
        <v>0.69531246666666657</v>
      </c>
      <c r="H262" s="48"/>
      <c r="I262" s="74"/>
      <c r="J262" s="74"/>
      <c r="K262" s="74"/>
      <c r="L262" s="74"/>
    </row>
    <row r="263" spans="1:12" s="54" customFormat="1" ht="18.75" customHeight="1">
      <c r="A263" s="16">
        <v>256</v>
      </c>
      <c r="B263" s="86" t="s">
        <v>342</v>
      </c>
      <c r="C263" s="58" t="s">
        <v>335</v>
      </c>
      <c r="D263" s="57" t="s">
        <v>13</v>
      </c>
      <c r="E263" s="57" t="s">
        <v>15</v>
      </c>
      <c r="F263" s="57" t="s">
        <v>86</v>
      </c>
      <c r="G263" s="53">
        <f t="shared" si="15"/>
        <v>0.69583326666666656</v>
      </c>
      <c r="H263" s="48"/>
      <c r="I263" s="67"/>
      <c r="J263" s="74"/>
      <c r="K263" s="74"/>
      <c r="L263" s="74"/>
    </row>
    <row r="264" spans="1:12" s="54" customFormat="1" ht="18.75" customHeight="1">
      <c r="A264" s="16">
        <v>257</v>
      </c>
      <c r="B264" s="60" t="s">
        <v>488</v>
      </c>
      <c r="C264" s="57" t="s">
        <v>489</v>
      </c>
      <c r="D264" s="57" t="s">
        <v>37</v>
      </c>
      <c r="E264" s="57" t="s">
        <v>252</v>
      </c>
      <c r="F264" s="82" t="s">
        <v>168</v>
      </c>
      <c r="G264" s="53">
        <f t="shared" si="15"/>
        <v>0.69704854444444431</v>
      </c>
      <c r="H264" s="48"/>
      <c r="I264" s="67"/>
      <c r="J264" s="74"/>
      <c r="K264" s="74"/>
      <c r="L264" s="74"/>
    </row>
    <row r="265" spans="1:12" s="54" customFormat="1" ht="18.75" customHeight="1">
      <c r="A265" s="16">
        <v>258</v>
      </c>
      <c r="B265" s="86" t="s">
        <v>348</v>
      </c>
      <c r="C265" s="58" t="s">
        <v>271</v>
      </c>
      <c r="D265" s="57" t="s">
        <v>13</v>
      </c>
      <c r="E265" s="57" t="s">
        <v>15</v>
      </c>
      <c r="F265" s="57" t="s">
        <v>87</v>
      </c>
      <c r="G265" s="53">
        <f t="shared" si="15"/>
        <v>0.69756934444444429</v>
      </c>
      <c r="H265" s="48"/>
      <c r="I265" s="67"/>
      <c r="J265" s="74"/>
      <c r="K265" s="74"/>
      <c r="L265" s="74"/>
    </row>
    <row r="266" spans="1:12" s="54" customFormat="1" ht="18.75" customHeight="1">
      <c r="A266" s="16">
        <v>259</v>
      </c>
      <c r="B266" s="60" t="s">
        <v>592</v>
      </c>
      <c r="C266" s="57" t="s">
        <v>573</v>
      </c>
      <c r="D266" s="57" t="s">
        <v>37</v>
      </c>
      <c r="E266" s="57" t="s">
        <v>252</v>
      </c>
      <c r="F266" s="82" t="s">
        <v>170</v>
      </c>
      <c r="G266" s="53">
        <f t="shared" si="15"/>
        <v>0.69878462222222204</v>
      </c>
      <c r="H266" s="48"/>
      <c r="I266" s="67"/>
      <c r="J266" s="74"/>
      <c r="K266" s="74"/>
      <c r="L266" s="74"/>
    </row>
    <row r="267" spans="1:12" s="54" customFormat="1" ht="18.75" customHeight="1">
      <c r="A267" s="16">
        <v>260</v>
      </c>
      <c r="B267" s="86" t="s">
        <v>340</v>
      </c>
      <c r="C267" s="58" t="s">
        <v>341</v>
      </c>
      <c r="D267" s="57" t="s">
        <v>13</v>
      </c>
      <c r="E267" s="57" t="s">
        <v>15</v>
      </c>
      <c r="F267" s="57" t="s">
        <v>88</v>
      </c>
      <c r="G267" s="53">
        <f t="shared" si="15"/>
        <v>0.69930542222222203</v>
      </c>
      <c r="H267" s="48"/>
      <c r="I267" s="67"/>
      <c r="J267" s="74"/>
      <c r="K267" s="74"/>
      <c r="L267" s="74"/>
    </row>
    <row r="268" spans="1:12" s="54" customFormat="1" ht="18.75" customHeight="1">
      <c r="A268" s="16">
        <v>261</v>
      </c>
      <c r="B268" s="60" t="s">
        <v>593</v>
      </c>
      <c r="C268" s="57" t="s">
        <v>494</v>
      </c>
      <c r="D268" s="57" t="s">
        <v>37</v>
      </c>
      <c r="E268" s="57" t="s">
        <v>252</v>
      </c>
      <c r="F268" s="82" t="s">
        <v>172</v>
      </c>
      <c r="G268" s="53">
        <f t="shared" si="15"/>
        <v>0.70052069999999977</v>
      </c>
      <c r="H268" s="48"/>
      <c r="I268" s="67"/>
      <c r="J268" s="74"/>
      <c r="K268" s="74"/>
      <c r="L268" s="74"/>
    </row>
    <row r="269" spans="1:12" s="54" customFormat="1" ht="18.75" customHeight="1">
      <c r="A269" s="16">
        <v>262</v>
      </c>
      <c r="B269" s="86" t="s">
        <v>349</v>
      </c>
      <c r="C269" s="58" t="s">
        <v>271</v>
      </c>
      <c r="D269" s="57" t="s">
        <v>13</v>
      </c>
      <c r="E269" s="57" t="s">
        <v>15</v>
      </c>
      <c r="F269" s="57" t="s">
        <v>89</v>
      </c>
      <c r="G269" s="53">
        <f t="shared" si="15"/>
        <v>0.70104149999999976</v>
      </c>
      <c r="H269" s="48"/>
      <c r="I269" s="67"/>
      <c r="J269" s="74"/>
      <c r="K269" s="74"/>
      <c r="L269" s="74"/>
    </row>
    <row r="270" spans="1:12" s="54" customFormat="1" ht="18.75" customHeight="1">
      <c r="A270" s="16">
        <v>263</v>
      </c>
      <c r="B270" s="60" t="s">
        <v>594</v>
      </c>
      <c r="C270" s="57" t="s">
        <v>336</v>
      </c>
      <c r="D270" s="57" t="s">
        <v>37</v>
      </c>
      <c r="E270" s="57" t="s">
        <v>252</v>
      </c>
      <c r="F270" s="82" t="s">
        <v>174</v>
      </c>
      <c r="G270" s="53">
        <f t="shared" si="15"/>
        <v>0.70225677777777751</v>
      </c>
      <c r="H270" s="48"/>
      <c r="I270" s="67"/>
      <c r="J270" s="74"/>
      <c r="K270" s="74"/>
      <c r="L270" s="74"/>
    </row>
    <row r="271" spans="1:12" s="54" customFormat="1" ht="18.75" customHeight="1">
      <c r="A271" s="16">
        <v>264</v>
      </c>
      <c r="B271" s="130" t="s">
        <v>247</v>
      </c>
      <c r="C271" s="130"/>
      <c r="D271" s="130"/>
      <c r="E271" s="130"/>
      <c r="F271" s="130"/>
      <c r="G271" s="64" t="s">
        <v>671</v>
      </c>
      <c r="H271" s="48"/>
      <c r="I271" s="67"/>
      <c r="J271" s="74"/>
      <c r="K271" s="74"/>
      <c r="L271" s="74"/>
    </row>
    <row r="272" spans="1:12" s="54" customFormat="1" ht="18.75" customHeight="1">
      <c r="A272" s="16">
        <v>265</v>
      </c>
      <c r="B272" s="86" t="s">
        <v>393</v>
      </c>
      <c r="C272" s="57" t="s">
        <v>335</v>
      </c>
      <c r="D272" s="57" t="s">
        <v>19</v>
      </c>
      <c r="E272" s="57" t="s">
        <v>17</v>
      </c>
      <c r="F272" s="57" t="s">
        <v>41</v>
      </c>
      <c r="G272" s="65">
        <v>0.70833333333333337</v>
      </c>
      <c r="H272" s="48"/>
      <c r="I272" s="67"/>
      <c r="J272" s="74"/>
      <c r="K272" s="74"/>
      <c r="L272" s="74"/>
    </row>
    <row r="273" spans="1:12" s="54" customFormat="1" ht="18.75" customHeight="1">
      <c r="A273" s="16">
        <v>266</v>
      </c>
      <c r="B273" s="86" t="s">
        <v>340</v>
      </c>
      <c r="C273" s="58" t="s">
        <v>341</v>
      </c>
      <c r="D273" s="57" t="s">
        <v>13</v>
      </c>
      <c r="E273" s="57" t="s">
        <v>16</v>
      </c>
      <c r="F273" s="57" t="s">
        <v>39</v>
      </c>
      <c r="G273" s="53">
        <f>IF(E272="TRI f",G272+0.0005208,IF(E272="TRI M",G272+0.0005208,IF(E272="ARCO",G272+0.00121527777777778,IF(E272="MAÇAS",G272+0.00121527777777778,IF(E272="BOLA",G272+0.00121527777777778,IF(E272="FITA",G272+0.00121527777777778,IF(E272="CORDA",G272+0.00121527777777778,IF(E272="Saltos",G272+0.0005208,IF(E272="SOLO",G272+0.00104166666666667,IF(E272="PA",G272+0.00121527777777778,IF(E272="TRAVE",G272+0.00121527777777778,IF(E272="ARG",G272+0.00121527777777778,IF(E272="CA",G272+0.00121527777777778,IF(E272="BF",G272+0.00121527777777778,IF(E272="PAR",G272+0.00121527777777778,G272+1.00191)))))))))))))))</f>
        <v>0.70885413333333336</v>
      </c>
      <c r="H273" s="48"/>
      <c r="I273" s="67"/>
      <c r="J273" s="74"/>
      <c r="K273" s="74"/>
      <c r="L273" s="74"/>
    </row>
    <row r="274" spans="1:12" s="54" customFormat="1" ht="18.75" customHeight="1">
      <c r="A274" s="16">
        <v>267</v>
      </c>
      <c r="B274" s="86" t="s">
        <v>393</v>
      </c>
      <c r="C274" s="57" t="s">
        <v>335</v>
      </c>
      <c r="D274" s="57" t="s">
        <v>19</v>
      </c>
      <c r="E274" s="57" t="s">
        <v>17</v>
      </c>
      <c r="F274" s="57" t="s">
        <v>41</v>
      </c>
      <c r="G274" s="53">
        <f>IF(E273="TRI f",G273+0.0005208,IF(E273="TRI M",G273+0.0005208,IF(E273="ARCO",G273+0.00121527777777778,IF(E273="MAÇAS",G273+0.00121527777777778,IF(E273="BOLA",G273+0.00121527777777778,IF(E273="FITA",G273+0.00121527777777778,IF(E273="CORDA",G273+0.00121527777777778,IF(E273="Saltos",G273+0.0005208,IF(E273="SOLO",G273+0.00104166666666667,IF(E273="PA",G273+0.00121527777777778,IF(E273="TRAVE",G273+0.00121527777777778,IF(E273="ARG",G273+0.00121527777777778,IF(E273="CA",G273+0.00121527777777778,IF(E273="BF",G273+0.00121527777777778,IF(E273="PAR",G273+0.00121527777777778,G273+1.00191)))))))))))))))</f>
        <v>0.7100694111111111</v>
      </c>
      <c r="H274" s="48"/>
      <c r="I274" s="67"/>
      <c r="J274" s="74"/>
      <c r="K274" s="74"/>
      <c r="L274" s="74"/>
    </row>
    <row r="275" spans="1:12" s="54" customFormat="1" ht="18.75" customHeight="1">
      <c r="A275" s="16">
        <v>268</v>
      </c>
      <c r="B275" s="86" t="s">
        <v>342</v>
      </c>
      <c r="C275" s="58" t="s">
        <v>335</v>
      </c>
      <c r="D275" s="57" t="s">
        <v>13</v>
      </c>
      <c r="E275" s="57" t="s">
        <v>16</v>
      </c>
      <c r="F275" s="57" t="s">
        <v>40</v>
      </c>
      <c r="G275" s="53">
        <f>IF(E274="TRI f",G274+0.0005208,IF(E274="TRI M",G274+0.0005208,IF(E274="ARCO",G274+0.00121527777777778,IF(E274="MAÇAS",G274+0.00121527777777778,IF(E274="BOLA",G274+0.00121527777777778,IF(E274="FITA",G274+0.00121527777777778,IF(E274="CORDA",G274+0.00121527777777778,IF(E274="Saltos",G274+0.0005208,IF(E274="SOLO",G274+0.00104166666666667,IF(E274="PA",G274+0.00121527777777778,IF(E274="TRAVE",G274+0.00121527777777778,IF(E274="ARG",G274+0.00121527777777778,IF(E274="CA",G274+0.00121527777777778,IF(E274="BF",G274+0.00121527777777778,IF(E274="PAR",G274+0.00121527777777778,G274+1.00191)))))))))))))))</f>
        <v>0.71059021111111109</v>
      </c>
      <c r="H275" s="48"/>
      <c r="I275" s="67"/>
      <c r="J275" s="74"/>
      <c r="K275" s="74"/>
      <c r="L275" s="74"/>
    </row>
    <row r="276" spans="1:12" s="54" customFormat="1" ht="18.75" customHeight="1">
      <c r="A276" s="16">
        <v>269</v>
      </c>
      <c r="B276" s="86" t="s">
        <v>394</v>
      </c>
      <c r="C276" s="57" t="s">
        <v>336</v>
      </c>
      <c r="D276" s="51" t="s">
        <v>19</v>
      </c>
      <c r="E276" s="51" t="s">
        <v>17</v>
      </c>
      <c r="F276" s="57" t="s">
        <v>42</v>
      </c>
      <c r="G276" s="53">
        <f t="shared" ref="G276:G285" si="16">IF(E275="TRI f",G275+0.0005208,IF(E275="TRI M",G275+0.0005208,IF(E275="ARCO",G275+0.00121527777777778,IF(E275="MAÇAS",G275+0.00121527777777778,IF(E275="BOLA",G275+0.00121527777777778,IF(E275="FITA",G275+0.00121527777777778,IF(E275="CORDA",G275+0.00121527777777778,IF(E275="Saltos",G275+0.0005208,IF(E275="SOLO",G275+0.00104166666666667,IF(E275="PA",G275+0.00121527777777778,IF(E275="TRAVE",G275+0.00121527777777778,IF(E275="ARG",G275+0.00121527777777778,IF(E275="CA",G275+0.00121527777777778,IF(E275="BF",G275+0.00121527777777778,IF(E275="PAR",G275+0.00121527777777778,G275+1.00191)))))))))))))))</f>
        <v>0.71180548888888884</v>
      </c>
      <c r="H276" s="48"/>
      <c r="I276" s="67"/>
      <c r="J276" s="74"/>
      <c r="K276" s="74"/>
      <c r="L276" s="74"/>
    </row>
    <row r="277" spans="1:12" s="54" customFormat="1" ht="18.75" customHeight="1">
      <c r="A277" s="16">
        <v>270</v>
      </c>
      <c r="B277" s="86" t="s">
        <v>347</v>
      </c>
      <c r="C277" s="58" t="s">
        <v>271</v>
      </c>
      <c r="D277" s="57" t="s">
        <v>13</v>
      </c>
      <c r="E277" s="57" t="s">
        <v>16</v>
      </c>
      <c r="F277" s="57" t="s">
        <v>86</v>
      </c>
      <c r="G277" s="53">
        <f t="shared" si="16"/>
        <v>0.71232628888888883</v>
      </c>
      <c r="H277" s="48"/>
      <c r="I277" s="67"/>
      <c r="J277" s="74"/>
      <c r="K277" s="74"/>
      <c r="L277" s="74"/>
    </row>
    <row r="278" spans="1:12" s="54" customFormat="1" ht="18.75" customHeight="1">
      <c r="A278" s="16">
        <v>271</v>
      </c>
      <c r="B278" s="86" t="s">
        <v>394</v>
      </c>
      <c r="C278" s="57" t="s">
        <v>336</v>
      </c>
      <c r="D278" s="51" t="s">
        <v>19</v>
      </c>
      <c r="E278" s="51" t="s">
        <v>17</v>
      </c>
      <c r="F278" s="57" t="s">
        <v>42</v>
      </c>
      <c r="G278" s="53">
        <f t="shared" si="16"/>
        <v>0.71354156666666657</v>
      </c>
      <c r="H278" s="48"/>
      <c r="I278" s="74"/>
      <c r="J278" s="74"/>
      <c r="K278" s="74"/>
      <c r="L278" s="74"/>
    </row>
    <row r="279" spans="1:12" s="54" customFormat="1" ht="18.75" customHeight="1">
      <c r="A279" s="16">
        <v>272</v>
      </c>
      <c r="B279" s="86" t="s">
        <v>344</v>
      </c>
      <c r="C279" s="58" t="s">
        <v>330</v>
      </c>
      <c r="D279" s="57" t="s">
        <v>13</v>
      </c>
      <c r="E279" s="57" t="s">
        <v>16</v>
      </c>
      <c r="F279" s="57" t="s">
        <v>87</v>
      </c>
      <c r="G279" s="53">
        <f t="shared" si="16"/>
        <v>0.71406236666666656</v>
      </c>
      <c r="H279" s="48"/>
      <c r="I279" s="67"/>
      <c r="J279" s="74"/>
      <c r="K279" s="74"/>
      <c r="L279" s="74"/>
    </row>
    <row r="280" spans="1:12" s="54" customFormat="1" ht="18.75" customHeight="1">
      <c r="A280" s="16">
        <v>273</v>
      </c>
      <c r="B280" s="86" t="s">
        <v>395</v>
      </c>
      <c r="C280" s="57" t="s">
        <v>367</v>
      </c>
      <c r="D280" s="51" t="s">
        <v>19</v>
      </c>
      <c r="E280" s="51" t="s">
        <v>17</v>
      </c>
      <c r="F280" s="57" t="s">
        <v>153</v>
      </c>
      <c r="G280" s="53">
        <f t="shared" si="16"/>
        <v>0.7152776444444443</v>
      </c>
      <c r="H280" s="48"/>
      <c r="I280" s="67"/>
      <c r="J280" s="74"/>
      <c r="K280" s="74"/>
      <c r="L280" s="74"/>
    </row>
    <row r="281" spans="1:12" ht="18.75" customHeight="1">
      <c r="A281" s="16">
        <v>274</v>
      </c>
      <c r="B281" s="86" t="s">
        <v>343</v>
      </c>
      <c r="C281" s="58" t="s">
        <v>271</v>
      </c>
      <c r="D281" s="57" t="s">
        <v>13</v>
      </c>
      <c r="E281" s="57" t="s">
        <v>16</v>
      </c>
      <c r="F281" s="57" t="s">
        <v>88</v>
      </c>
      <c r="G281" s="53">
        <f t="shared" si="16"/>
        <v>0.71579844444444429</v>
      </c>
      <c r="H281" s="48"/>
      <c r="I281" s="6"/>
    </row>
    <row r="282" spans="1:12" ht="18.75" customHeight="1">
      <c r="A282" s="16">
        <v>275</v>
      </c>
      <c r="B282" s="86" t="s">
        <v>395</v>
      </c>
      <c r="C282" s="57" t="s">
        <v>367</v>
      </c>
      <c r="D282" s="51" t="s">
        <v>19</v>
      </c>
      <c r="E282" s="51" t="s">
        <v>17</v>
      </c>
      <c r="F282" s="57" t="s">
        <v>153</v>
      </c>
      <c r="G282" s="53">
        <f t="shared" si="16"/>
        <v>0.71701372222222204</v>
      </c>
      <c r="H282" s="48"/>
      <c r="I282" s="6"/>
    </row>
    <row r="283" spans="1:12" ht="18.75" customHeight="1">
      <c r="A283" s="16">
        <v>276</v>
      </c>
      <c r="B283" s="86" t="s">
        <v>396</v>
      </c>
      <c r="C283" s="57" t="s">
        <v>367</v>
      </c>
      <c r="D283" s="57" t="s">
        <v>19</v>
      </c>
      <c r="E283" s="57" t="s">
        <v>17</v>
      </c>
      <c r="F283" s="57" t="s">
        <v>154</v>
      </c>
      <c r="G283" s="53">
        <f t="shared" si="16"/>
        <v>0.71753452222222203</v>
      </c>
      <c r="H283" s="48"/>
      <c r="I283" s="6"/>
    </row>
    <row r="284" spans="1:12" ht="18.75" customHeight="1">
      <c r="A284" s="16">
        <v>277</v>
      </c>
      <c r="B284" s="86" t="s">
        <v>346</v>
      </c>
      <c r="C284" s="58" t="s">
        <v>335</v>
      </c>
      <c r="D284" s="57" t="s">
        <v>13</v>
      </c>
      <c r="E284" s="57" t="s">
        <v>16</v>
      </c>
      <c r="F284" s="57" t="s">
        <v>89</v>
      </c>
      <c r="G284" s="53">
        <f t="shared" si="16"/>
        <v>0.71805532222222201</v>
      </c>
      <c r="H284" s="48"/>
      <c r="I284" s="6"/>
    </row>
    <row r="285" spans="1:12" ht="18.75" customHeight="1">
      <c r="A285" s="16">
        <v>278</v>
      </c>
      <c r="B285" s="86" t="s">
        <v>396</v>
      </c>
      <c r="C285" s="57" t="s">
        <v>367</v>
      </c>
      <c r="D285" s="57" t="s">
        <v>19</v>
      </c>
      <c r="E285" s="57" t="s">
        <v>17</v>
      </c>
      <c r="F285" s="57" t="s">
        <v>154</v>
      </c>
      <c r="G285" s="53">
        <f t="shared" si="16"/>
        <v>0.71927059999999976</v>
      </c>
      <c r="I285" s="6"/>
    </row>
    <row r="286" spans="1:12" ht="18.75" customHeight="1">
      <c r="A286" s="16">
        <v>279</v>
      </c>
      <c r="B286" s="130" t="s">
        <v>247</v>
      </c>
      <c r="C286" s="130"/>
      <c r="D286" s="130"/>
      <c r="E286" s="130"/>
      <c r="F286" s="130"/>
      <c r="G286" s="64" t="s">
        <v>672</v>
      </c>
      <c r="I286" s="6"/>
    </row>
    <row r="287" spans="1:12" s="54" customFormat="1" ht="18.75" customHeight="1">
      <c r="A287" s="16">
        <v>280</v>
      </c>
      <c r="B287" s="86" t="s">
        <v>342</v>
      </c>
      <c r="C287" s="58" t="s">
        <v>335</v>
      </c>
      <c r="D287" s="57" t="s">
        <v>13</v>
      </c>
      <c r="E287" s="57" t="s">
        <v>17</v>
      </c>
      <c r="F287" s="57" t="s">
        <v>39</v>
      </c>
      <c r="G287" s="65">
        <v>0.72569444444444453</v>
      </c>
      <c r="H287" s="48"/>
      <c r="I287" s="67"/>
      <c r="J287" s="74"/>
      <c r="K287" s="74"/>
      <c r="L287" s="74"/>
    </row>
    <row r="288" spans="1:12" s="54" customFormat="1" ht="18.75" customHeight="1">
      <c r="A288" s="16">
        <v>281</v>
      </c>
      <c r="B288" s="86" t="s">
        <v>342</v>
      </c>
      <c r="C288" s="58" t="s">
        <v>335</v>
      </c>
      <c r="D288" s="57" t="s">
        <v>13</v>
      </c>
      <c r="E288" s="57" t="s">
        <v>17</v>
      </c>
      <c r="F288" s="57" t="s">
        <v>39</v>
      </c>
      <c r="G288" s="53">
        <f t="shared" ref="G288:G303" si="17">IF(E287="TRI f",G287+0.0005208,IF(E287="TRI M",G287+0.0005208,IF(E287="ARCO",G287+0.00121527777777778,IF(E287="MAÇAS",G287+0.00121527777777778,IF(E287="BOLA",G287+0.00121527777777778,IF(E287="FITA",G287+0.00121527777777778,IF(E287="CORDA",G287+0.00121527777777778,IF(E287="Saltos",G287+0.0005208,IF(E287="SOLO",G287+0.00104166666666667,IF(E287="PA",G287+0.00121527777777778,IF(E287="TRAVE",G287+0.00121527777777778,IF(E287="ARG",G287+0.00121527777777778,IF(E287="CA",G287+0.00121527777777778,IF(E287="BF",G287+0.00121527777777778,IF(E287="PAR",G287+0.00121527777777778,G287+1.00191)))))))))))))))</f>
        <v>0.72621524444444452</v>
      </c>
      <c r="H288" s="48"/>
      <c r="I288" s="67"/>
      <c r="J288" s="74"/>
      <c r="K288" s="74"/>
      <c r="L288" s="74"/>
    </row>
    <row r="289" spans="1:9" ht="18.75" customHeight="1">
      <c r="A289" s="16">
        <v>282</v>
      </c>
      <c r="B289" s="86" t="s">
        <v>397</v>
      </c>
      <c r="C289" s="57" t="s">
        <v>367</v>
      </c>
      <c r="D289" s="57" t="s">
        <v>19</v>
      </c>
      <c r="E289" s="57" t="s">
        <v>20</v>
      </c>
      <c r="F289" s="57" t="s">
        <v>41</v>
      </c>
      <c r="G289" s="53">
        <f t="shared" si="17"/>
        <v>0.72673604444444451</v>
      </c>
      <c r="I289" s="6"/>
    </row>
    <row r="290" spans="1:9" ht="18.75" customHeight="1">
      <c r="A290" s="16">
        <v>283</v>
      </c>
      <c r="B290" s="86" t="s">
        <v>340</v>
      </c>
      <c r="C290" s="58" t="s">
        <v>341</v>
      </c>
      <c r="D290" s="57" t="s">
        <v>13</v>
      </c>
      <c r="E290" s="57" t="s">
        <v>17</v>
      </c>
      <c r="F290" s="57" t="s">
        <v>40</v>
      </c>
      <c r="G290" s="53">
        <f t="shared" si="17"/>
        <v>0.72795132222222225</v>
      </c>
      <c r="I290" s="6"/>
    </row>
    <row r="291" spans="1:9" ht="18.75" customHeight="1">
      <c r="A291" s="16">
        <v>284</v>
      </c>
      <c r="B291" s="86" t="s">
        <v>340</v>
      </c>
      <c r="C291" s="58" t="s">
        <v>341</v>
      </c>
      <c r="D291" s="57" t="s">
        <v>13</v>
      </c>
      <c r="E291" s="57" t="s">
        <v>17</v>
      </c>
      <c r="F291" s="57" t="s">
        <v>40</v>
      </c>
      <c r="G291" s="53">
        <f t="shared" si="17"/>
        <v>0.72847212222222224</v>
      </c>
      <c r="I291" s="6"/>
    </row>
    <row r="292" spans="1:9" ht="18.75" customHeight="1">
      <c r="A292" s="16">
        <v>285</v>
      </c>
      <c r="B292" s="86" t="s">
        <v>393</v>
      </c>
      <c r="C292" s="57" t="s">
        <v>335</v>
      </c>
      <c r="D292" s="57" t="s">
        <v>19</v>
      </c>
      <c r="E292" s="57" t="s">
        <v>20</v>
      </c>
      <c r="F292" s="57" t="s">
        <v>42</v>
      </c>
      <c r="G292" s="53">
        <f t="shared" si="17"/>
        <v>0.72899292222222223</v>
      </c>
      <c r="I292" s="6"/>
    </row>
    <row r="293" spans="1:9" ht="18.75" customHeight="1">
      <c r="A293" s="16">
        <v>286</v>
      </c>
      <c r="B293" s="86" t="s">
        <v>343</v>
      </c>
      <c r="C293" s="58" t="s">
        <v>271</v>
      </c>
      <c r="D293" s="57" t="s">
        <v>13</v>
      </c>
      <c r="E293" s="57" t="s">
        <v>17</v>
      </c>
      <c r="F293" s="57" t="s">
        <v>86</v>
      </c>
      <c r="G293" s="53">
        <f t="shared" si="17"/>
        <v>0.73020819999999997</v>
      </c>
      <c r="I293" s="6"/>
    </row>
    <row r="294" spans="1:9" ht="18.75" customHeight="1">
      <c r="A294" s="16">
        <v>287</v>
      </c>
      <c r="B294" s="86" t="s">
        <v>343</v>
      </c>
      <c r="C294" s="58" t="s">
        <v>271</v>
      </c>
      <c r="D294" s="57" t="s">
        <v>13</v>
      </c>
      <c r="E294" s="57" t="s">
        <v>17</v>
      </c>
      <c r="F294" s="57" t="s">
        <v>86</v>
      </c>
      <c r="G294" s="53">
        <f t="shared" si="17"/>
        <v>0.73072899999999996</v>
      </c>
      <c r="I294" s="74"/>
    </row>
    <row r="295" spans="1:9" ht="18.75" customHeight="1">
      <c r="A295" s="16">
        <v>288</v>
      </c>
      <c r="B295" s="86" t="s">
        <v>396</v>
      </c>
      <c r="C295" s="57" t="s">
        <v>367</v>
      </c>
      <c r="D295" s="57" t="s">
        <v>19</v>
      </c>
      <c r="E295" s="57" t="s">
        <v>20</v>
      </c>
      <c r="F295" s="57" t="s">
        <v>153</v>
      </c>
      <c r="G295" s="53">
        <f t="shared" si="17"/>
        <v>0.73124979999999995</v>
      </c>
      <c r="I295" s="6"/>
    </row>
    <row r="296" spans="1:9" ht="18.75" customHeight="1">
      <c r="A296" s="16">
        <v>289</v>
      </c>
      <c r="B296" s="86" t="s">
        <v>346</v>
      </c>
      <c r="C296" s="58" t="s">
        <v>335</v>
      </c>
      <c r="D296" s="57" t="s">
        <v>13</v>
      </c>
      <c r="E296" s="57" t="s">
        <v>17</v>
      </c>
      <c r="F296" s="57" t="s">
        <v>87</v>
      </c>
      <c r="G296" s="53">
        <f t="shared" si="17"/>
        <v>0.7324650777777777</v>
      </c>
      <c r="I296" s="6"/>
    </row>
    <row r="297" spans="1:9" ht="18.75" customHeight="1">
      <c r="A297" s="16">
        <v>290</v>
      </c>
      <c r="B297" s="86" t="s">
        <v>346</v>
      </c>
      <c r="C297" s="58" t="s">
        <v>335</v>
      </c>
      <c r="D297" s="57" t="s">
        <v>13</v>
      </c>
      <c r="E297" s="57" t="s">
        <v>17</v>
      </c>
      <c r="F297" s="57" t="s">
        <v>87</v>
      </c>
      <c r="G297" s="53">
        <f t="shared" si="17"/>
        <v>0.73298587777777768</v>
      </c>
      <c r="I297" s="6"/>
    </row>
    <row r="298" spans="1:9" ht="18.75" customHeight="1">
      <c r="A298" s="16">
        <v>291</v>
      </c>
      <c r="B298" s="86" t="s">
        <v>394</v>
      </c>
      <c r="C298" s="57" t="s">
        <v>336</v>
      </c>
      <c r="D298" s="57" t="s">
        <v>19</v>
      </c>
      <c r="E298" s="57" t="s">
        <v>20</v>
      </c>
      <c r="F298" s="57" t="s">
        <v>154</v>
      </c>
      <c r="G298" s="53">
        <f t="shared" si="17"/>
        <v>0.73350667777777767</v>
      </c>
      <c r="I298" s="6"/>
    </row>
    <row r="299" spans="1:9" ht="18.75" customHeight="1">
      <c r="A299" s="16">
        <v>292</v>
      </c>
      <c r="B299" s="86" t="s">
        <v>345</v>
      </c>
      <c r="C299" s="58" t="s">
        <v>335</v>
      </c>
      <c r="D299" s="57" t="s">
        <v>13</v>
      </c>
      <c r="E299" s="57" t="s">
        <v>17</v>
      </c>
      <c r="F299" s="57" t="s">
        <v>88</v>
      </c>
      <c r="G299" s="53">
        <f t="shared" si="17"/>
        <v>0.73472195555555542</v>
      </c>
      <c r="I299" s="6"/>
    </row>
    <row r="300" spans="1:9" ht="18.75" customHeight="1">
      <c r="A300" s="16">
        <v>293</v>
      </c>
      <c r="B300" s="86" t="s">
        <v>345</v>
      </c>
      <c r="C300" s="58" t="s">
        <v>335</v>
      </c>
      <c r="D300" s="57" t="s">
        <v>13</v>
      </c>
      <c r="E300" s="57" t="s">
        <v>17</v>
      </c>
      <c r="F300" s="57" t="s">
        <v>88</v>
      </c>
      <c r="G300" s="53">
        <f t="shared" si="17"/>
        <v>0.73524275555555541</v>
      </c>
      <c r="I300" s="6"/>
    </row>
    <row r="301" spans="1:9" ht="18.75" customHeight="1">
      <c r="A301" s="16">
        <v>294</v>
      </c>
      <c r="B301" s="86" t="s">
        <v>395</v>
      </c>
      <c r="C301" s="57" t="s">
        <v>367</v>
      </c>
      <c r="D301" s="57" t="s">
        <v>19</v>
      </c>
      <c r="E301" s="57" t="s">
        <v>20</v>
      </c>
      <c r="F301" s="57" t="s">
        <v>155</v>
      </c>
      <c r="G301" s="53">
        <f t="shared" si="17"/>
        <v>0.73576355555555539</v>
      </c>
      <c r="I301" s="6"/>
    </row>
    <row r="302" spans="1:9" ht="18.75" customHeight="1">
      <c r="A302" s="16">
        <v>295</v>
      </c>
      <c r="B302" s="86" t="s">
        <v>349</v>
      </c>
      <c r="C302" s="58" t="s">
        <v>271</v>
      </c>
      <c r="D302" s="57" t="s">
        <v>13</v>
      </c>
      <c r="E302" s="57" t="s">
        <v>17</v>
      </c>
      <c r="F302" s="57" t="s">
        <v>89</v>
      </c>
      <c r="G302" s="53">
        <f t="shared" si="17"/>
        <v>0.73697883333333314</v>
      </c>
      <c r="I302" s="6"/>
    </row>
    <row r="303" spans="1:9" ht="18.75" customHeight="1">
      <c r="A303" s="16">
        <v>296</v>
      </c>
      <c r="B303" s="86" t="s">
        <v>349</v>
      </c>
      <c r="C303" s="58" t="s">
        <v>271</v>
      </c>
      <c r="D303" s="57" t="s">
        <v>13</v>
      </c>
      <c r="E303" s="57" t="s">
        <v>17</v>
      </c>
      <c r="F303" s="57" t="s">
        <v>89</v>
      </c>
      <c r="G303" s="53">
        <f t="shared" si="17"/>
        <v>0.73749963333333313</v>
      </c>
      <c r="I303" s="6"/>
    </row>
    <row r="304" spans="1:9" ht="18.75" customHeight="1">
      <c r="A304" s="16">
        <v>297</v>
      </c>
      <c r="B304" s="130" t="s">
        <v>247</v>
      </c>
      <c r="C304" s="130"/>
      <c r="D304" s="130"/>
      <c r="E304" s="130"/>
      <c r="F304" s="130"/>
      <c r="G304" s="64" t="s">
        <v>673</v>
      </c>
      <c r="I304" s="6"/>
    </row>
    <row r="305" spans="1:9" ht="18.75" customHeight="1">
      <c r="A305" s="16">
        <v>298</v>
      </c>
      <c r="B305" s="86" t="s">
        <v>345</v>
      </c>
      <c r="C305" s="58" t="s">
        <v>335</v>
      </c>
      <c r="D305" s="57" t="s">
        <v>13</v>
      </c>
      <c r="E305" s="57" t="s">
        <v>18</v>
      </c>
      <c r="F305" s="57" t="s">
        <v>39</v>
      </c>
      <c r="G305" s="53">
        <v>0.74375000000000002</v>
      </c>
      <c r="I305" s="6"/>
    </row>
    <row r="306" spans="1:9" ht="18.75" customHeight="1">
      <c r="A306" s="16">
        <v>299</v>
      </c>
      <c r="B306" s="86" t="s">
        <v>396</v>
      </c>
      <c r="C306" s="57" t="s">
        <v>367</v>
      </c>
      <c r="D306" s="57" t="s">
        <v>19</v>
      </c>
      <c r="E306" s="57" t="s">
        <v>21</v>
      </c>
      <c r="F306" s="57" t="s">
        <v>41</v>
      </c>
      <c r="G306" s="53">
        <f t="shared" ref="G306:G315" si="18">IF(E305="TRI f",G305+0.0005208,IF(E305="TRI M",G305+0.0005208,IF(E305="ARCO",G305+0.00121527777777778,IF(E305="MAÇAS",G305+0.00121527777777778,IF(E305="BOLA",G305+0.00121527777777778,IF(E305="FITA",G305+0.00121527777777778,IF(E305="CORDA",G305+0.00121527777777778,IF(E305="Saltos",G305+0.0005208,IF(E305="SOLO",G305+0.00104166666666667,IF(E305="PA",G305+0.00121527777777778,IF(E305="TRAVE",G305+0.00121527777777778,IF(E305="ARG",G305+0.00121527777777778,IF(E305="CA",G305+0.00121527777777778,IF(E305="BF",G305+0.00121527777777778,IF(E305="PAR",G305+0.00121527777777778,G305+1.00191)))))))))))))))</f>
        <v>0.74496527777777777</v>
      </c>
      <c r="I306" s="6"/>
    </row>
    <row r="307" spans="1:9" ht="18.75" customHeight="1">
      <c r="A307" s="16">
        <v>300</v>
      </c>
      <c r="B307" s="86" t="s">
        <v>344</v>
      </c>
      <c r="C307" s="58" t="s">
        <v>330</v>
      </c>
      <c r="D307" s="57" t="s">
        <v>13</v>
      </c>
      <c r="E307" s="57" t="s">
        <v>18</v>
      </c>
      <c r="F307" s="57" t="s">
        <v>40</v>
      </c>
      <c r="G307" s="53">
        <f t="shared" si="18"/>
        <v>0.74618055555555551</v>
      </c>
      <c r="I307" s="6"/>
    </row>
    <row r="308" spans="1:9" ht="18.75" customHeight="1">
      <c r="A308" s="16">
        <v>301</v>
      </c>
      <c r="B308" s="86" t="s">
        <v>395</v>
      </c>
      <c r="C308" s="57" t="s">
        <v>367</v>
      </c>
      <c r="D308" s="57" t="s">
        <v>19</v>
      </c>
      <c r="E308" s="57" t="s">
        <v>21</v>
      </c>
      <c r="F308" s="57" t="s">
        <v>42</v>
      </c>
      <c r="G308" s="53">
        <f t="shared" si="18"/>
        <v>0.74739583333333326</v>
      </c>
      <c r="I308" s="6"/>
    </row>
    <row r="309" spans="1:9" ht="18.75" customHeight="1">
      <c r="A309" s="16">
        <v>302</v>
      </c>
      <c r="B309" s="86" t="s">
        <v>342</v>
      </c>
      <c r="C309" s="58" t="s">
        <v>335</v>
      </c>
      <c r="D309" s="57" t="s">
        <v>13</v>
      </c>
      <c r="E309" s="57" t="s">
        <v>18</v>
      </c>
      <c r="F309" s="57" t="s">
        <v>86</v>
      </c>
      <c r="G309" s="53">
        <f t="shared" si="18"/>
        <v>0.74861111111111101</v>
      </c>
      <c r="I309" s="6"/>
    </row>
    <row r="310" spans="1:9" ht="18.75" customHeight="1">
      <c r="A310" s="16">
        <v>303</v>
      </c>
      <c r="B310" s="86" t="s">
        <v>393</v>
      </c>
      <c r="C310" s="57" t="s">
        <v>335</v>
      </c>
      <c r="D310" s="57" t="s">
        <v>19</v>
      </c>
      <c r="E310" s="57" t="s">
        <v>21</v>
      </c>
      <c r="F310" s="57" t="s">
        <v>153</v>
      </c>
      <c r="G310" s="53">
        <f t="shared" si="18"/>
        <v>0.74982638888888875</v>
      </c>
      <c r="I310" s="6"/>
    </row>
    <row r="311" spans="1:9" ht="18.75" customHeight="1">
      <c r="A311" s="16">
        <v>304</v>
      </c>
      <c r="B311" s="86" t="s">
        <v>340</v>
      </c>
      <c r="C311" s="58" t="s">
        <v>341</v>
      </c>
      <c r="D311" s="57" t="s">
        <v>13</v>
      </c>
      <c r="E311" s="57" t="s">
        <v>18</v>
      </c>
      <c r="F311" s="57" t="s">
        <v>87</v>
      </c>
      <c r="G311" s="53">
        <f t="shared" si="18"/>
        <v>0.7510416666666665</v>
      </c>
      <c r="I311" s="6"/>
    </row>
    <row r="312" spans="1:9" ht="18.75" customHeight="1">
      <c r="A312" s="16">
        <v>305</v>
      </c>
      <c r="B312" s="86" t="s">
        <v>394</v>
      </c>
      <c r="C312" s="57" t="s">
        <v>336</v>
      </c>
      <c r="D312" s="57" t="s">
        <v>19</v>
      </c>
      <c r="E312" s="57" t="s">
        <v>21</v>
      </c>
      <c r="F312" s="57" t="s">
        <v>154</v>
      </c>
      <c r="G312" s="53">
        <f t="shared" si="18"/>
        <v>0.75225694444444424</v>
      </c>
      <c r="I312" s="6"/>
    </row>
    <row r="313" spans="1:9" ht="18.75" customHeight="1">
      <c r="A313" s="16">
        <v>306</v>
      </c>
      <c r="B313" s="86" t="s">
        <v>346</v>
      </c>
      <c r="C313" s="58" t="s">
        <v>335</v>
      </c>
      <c r="D313" s="57" t="s">
        <v>13</v>
      </c>
      <c r="E313" s="57" t="s">
        <v>18</v>
      </c>
      <c r="F313" s="57" t="s">
        <v>88</v>
      </c>
      <c r="G313" s="53">
        <f t="shared" si="18"/>
        <v>0.75347222222222199</v>
      </c>
      <c r="I313" s="6"/>
    </row>
    <row r="314" spans="1:9" ht="18.75" customHeight="1">
      <c r="A314" s="16">
        <v>307</v>
      </c>
      <c r="B314" s="86" t="s">
        <v>397</v>
      </c>
      <c r="C314" s="57" t="s">
        <v>367</v>
      </c>
      <c r="D314" s="57" t="s">
        <v>19</v>
      </c>
      <c r="E314" s="57" t="s">
        <v>21</v>
      </c>
      <c r="F314" s="57" t="s">
        <v>155</v>
      </c>
      <c r="G314" s="53">
        <f t="shared" si="18"/>
        <v>0.75468749999999973</v>
      </c>
      <c r="I314" s="6"/>
    </row>
    <row r="315" spans="1:9" ht="18.75" customHeight="1">
      <c r="A315" s="16">
        <v>308</v>
      </c>
      <c r="B315" s="86" t="s">
        <v>343</v>
      </c>
      <c r="C315" s="58" t="s">
        <v>271</v>
      </c>
      <c r="D315" s="57" t="s">
        <v>13</v>
      </c>
      <c r="E315" s="57" t="s">
        <v>18</v>
      </c>
      <c r="F315" s="57" t="s">
        <v>89</v>
      </c>
      <c r="G315" s="53">
        <f t="shared" si="18"/>
        <v>0.75590277777777748</v>
      </c>
      <c r="I315" s="6"/>
    </row>
    <row r="316" spans="1:9" ht="18.75" customHeight="1">
      <c r="A316" s="16">
        <v>309</v>
      </c>
      <c r="B316" s="130" t="s">
        <v>247</v>
      </c>
      <c r="C316" s="130"/>
      <c r="D316" s="130"/>
      <c r="E316" s="130"/>
      <c r="F316" s="130"/>
      <c r="G316" s="64" t="s">
        <v>674</v>
      </c>
      <c r="I316" s="6"/>
    </row>
    <row r="317" spans="1:9" ht="18.75" customHeight="1">
      <c r="A317" s="16">
        <v>310</v>
      </c>
      <c r="B317" s="86" t="s">
        <v>340</v>
      </c>
      <c r="C317" s="58" t="s">
        <v>341</v>
      </c>
      <c r="D317" s="57" t="s">
        <v>13</v>
      </c>
      <c r="E317" s="57" t="s">
        <v>38</v>
      </c>
      <c r="F317" s="57" t="s">
        <v>39</v>
      </c>
      <c r="G317" s="53">
        <v>0.76250000000000007</v>
      </c>
      <c r="I317" s="6"/>
    </row>
    <row r="318" spans="1:9" ht="18.75" customHeight="1">
      <c r="A318" s="16">
        <v>311</v>
      </c>
      <c r="B318" s="86" t="s">
        <v>393</v>
      </c>
      <c r="C318" s="57" t="s">
        <v>335</v>
      </c>
      <c r="D318" s="57" t="s">
        <v>19</v>
      </c>
      <c r="E318" s="57" t="s">
        <v>14</v>
      </c>
      <c r="F318" s="57" t="s">
        <v>41</v>
      </c>
      <c r="G318" s="53">
        <f t="shared" ref="G318:G327" si="19">IF(E317="TRI f",G317+0.0005208,IF(E317="TRI M",G317+0.0005208,IF(E317="ARCO",G317+0.00121527777777778,IF(E317="MAÇAS",G317+0.00121527777777778,IF(E317="BOLA",G317+0.00121527777777778,IF(E317="FITA",G317+0.00121527777777778,IF(E317="CORDA",G317+0.00121527777777778,IF(E317="Saltos",G317+0.0005208,IF(E317="SOLO",G317+0.00104166666666667,IF(E317="PA",G317+0.00121527777777778,IF(E317="TRAVE",G317+0.00121527777777778,IF(E317="ARG",G317+0.00121527777777778,IF(E317="CA",G317+0.00121527777777778,IF(E317="BF",G317+0.00121527777777778,IF(E317="PAR",G317+0.00121527777777778,G317+1.00191)))))))))))))))</f>
        <v>0.76371527777777781</v>
      </c>
      <c r="I318" s="6"/>
    </row>
    <row r="319" spans="1:9" ht="18.75" customHeight="1">
      <c r="A319" s="16">
        <v>312</v>
      </c>
      <c r="B319" s="86" t="s">
        <v>346</v>
      </c>
      <c r="C319" s="58" t="s">
        <v>335</v>
      </c>
      <c r="D319" s="57" t="s">
        <v>13</v>
      </c>
      <c r="E319" s="57" t="s">
        <v>38</v>
      </c>
      <c r="F319" s="57" t="s">
        <v>40</v>
      </c>
      <c r="G319" s="53">
        <f t="shared" si="19"/>
        <v>0.76475694444444453</v>
      </c>
      <c r="I319" s="6"/>
    </row>
    <row r="320" spans="1:9" ht="18.75" customHeight="1">
      <c r="A320" s="16">
        <v>313</v>
      </c>
      <c r="B320" s="86" t="s">
        <v>396</v>
      </c>
      <c r="C320" s="57" t="s">
        <v>367</v>
      </c>
      <c r="D320" s="57" t="s">
        <v>19</v>
      </c>
      <c r="E320" s="57" t="s">
        <v>14</v>
      </c>
      <c r="F320" s="57" t="s">
        <v>42</v>
      </c>
      <c r="G320" s="53">
        <f t="shared" si="19"/>
        <v>0.76597222222222228</v>
      </c>
      <c r="I320" s="6"/>
    </row>
    <row r="321" spans="1:16" ht="18.75" customHeight="1">
      <c r="A321" s="16">
        <v>314</v>
      </c>
      <c r="B321" s="86" t="s">
        <v>347</v>
      </c>
      <c r="C321" s="58" t="s">
        <v>271</v>
      </c>
      <c r="D321" s="57" t="s">
        <v>13</v>
      </c>
      <c r="E321" s="57" t="s">
        <v>38</v>
      </c>
      <c r="F321" s="57" t="s">
        <v>86</v>
      </c>
      <c r="G321" s="53">
        <f t="shared" si="19"/>
        <v>0.76701388888888899</v>
      </c>
      <c r="I321" s="6"/>
    </row>
    <row r="322" spans="1:16" ht="18.75" customHeight="1">
      <c r="A322" s="16">
        <v>315</v>
      </c>
      <c r="B322" s="86" t="s">
        <v>394</v>
      </c>
      <c r="C322" s="57" t="s">
        <v>336</v>
      </c>
      <c r="D322" s="57" t="s">
        <v>19</v>
      </c>
      <c r="E322" s="57" t="s">
        <v>14</v>
      </c>
      <c r="F322" s="57" t="s">
        <v>153</v>
      </c>
      <c r="G322" s="53">
        <f t="shared" si="19"/>
        <v>0.76822916666666674</v>
      </c>
      <c r="I322" s="6"/>
    </row>
    <row r="323" spans="1:16" ht="18.75" customHeight="1">
      <c r="A323" s="16">
        <v>316</v>
      </c>
      <c r="B323" s="86" t="s">
        <v>343</v>
      </c>
      <c r="C323" s="58" t="s">
        <v>271</v>
      </c>
      <c r="D323" s="57" t="s">
        <v>13</v>
      </c>
      <c r="E323" s="57" t="s">
        <v>38</v>
      </c>
      <c r="F323" s="57" t="s">
        <v>87</v>
      </c>
      <c r="G323" s="53">
        <f t="shared" si="19"/>
        <v>0.76927083333333346</v>
      </c>
      <c r="I323" s="6"/>
    </row>
    <row r="324" spans="1:16" ht="18.75" customHeight="1">
      <c r="A324" s="16">
        <v>317</v>
      </c>
      <c r="B324" s="86" t="s">
        <v>397</v>
      </c>
      <c r="C324" s="57" t="s">
        <v>367</v>
      </c>
      <c r="D324" s="57" t="s">
        <v>19</v>
      </c>
      <c r="E324" s="57" t="s">
        <v>14</v>
      </c>
      <c r="F324" s="57" t="s">
        <v>154</v>
      </c>
      <c r="G324" s="53">
        <f t="shared" si="19"/>
        <v>0.7704861111111112</v>
      </c>
      <c r="I324" s="6"/>
    </row>
    <row r="325" spans="1:16" ht="18.75" customHeight="1">
      <c r="A325" s="16">
        <v>318</v>
      </c>
      <c r="B325" s="86" t="s">
        <v>344</v>
      </c>
      <c r="C325" s="58" t="s">
        <v>330</v>
      </c>
      <c r="D325" s="57" t="s">
        <v>13</v>
      </c>
      <c r="E325" s="57" t="s">
        <v>38</v>
      </c>
      <c r="F325" s="57" t="s">
        <v>88</v>
      </c>
      <c r="G325" s="53">
        <f t="shared" si="19"/>
        <v>0.77152777777777792</v>
      </c>
      <c r="I325" s="6"/>
    </row>
    <row r="326" spans="1:16" ht="18.75" customHeight="1">
      <c r="A326" s="16">
        <v>319</v>
      </c>
      <c r="B326" s="86" t="s">
        <v>395</v>
      </c>
      <c r="C326" s="57" t="s">
        <v>367</v>
      </c>
      <c r="D326" s="57" t="s">
        <v>19</v>
      </c>
      <c r="E326" s="57" t="s">
        <v>14</v>
      </c>
      <c r="F326" s="57" t="s">
        <v>155</v>
      </c>
      <c r="G326" s="53">
        <f t="shared" si="19"/>
        <v>0.77274305555555567</v>
      </c>
      <c r="I326" s="6"/>
    </row>
    <row r="327" spans="1:16" ht="18.75" customHeight="1">
      <c r="A327" s="16">
        <v>320</v>
      </c>
      <c r="B327" s="86" t="s">
        <v>342</v>
      </c>
      <c r="C327" s="58" t="s">
        <v>335</v>
      </c>
      <c r="D327" s="57" t="s">
        <v>13</v>
      </c>
      <c r="E327" s="57" t="s">
        <v>38</v>
      </c>
      <c r="F327" s="57" t="s">
        <v>89</v>
      </c>
      <c r="G327" s="53">
        <f t="shared" si="19"/>
        <v>0.77378472222222239</v>
      </c>
      <c r="I327" s="6"/>
    </row>
    <row r="328" spans="1:16" ht="30.75" customHeight="1">
      <c r="A328" s="16">
        <v>321</v>
      </c>
      <c r="B328" s="139" t="s">
        <v>687</v>
      </c>
      <c r="C328" s="140"/>
      <c r="D328" s="140"/>
      <c r="E328" s="140"/>
      <c r="F328" s="140"/>
      <c r="G328" s="69" t="s">
        <v>675</v>
      </c>
      <c r="I328" s="6"/>
    </row>
    <row r="329" spans="1:16" ht="18.75" customHeight="1">
      <c r="A329" s="16">
        <v>322</v>
      </c>
      <c r="B329" s="86" t="s">
        <v>360</v>
      </c>
      <c r="C329" s="57" t="s">
        <v>271</v>
      </c>
      <c r="D329" s="57" t="s">
        <v>19</v>
      </c>
      <c r="E329" s="57" t="s">
        <v>17</v>
      </c>
      <c r="F329" s="57" t="s">
        <v>240</v>
      </c>
      <c r="G329" s="53">
        <v>0.79166666666666663</v>
      </c>
      <c r="I329" s="6"/>
    </row>
    <row r="330" spans="1:16" ht="18.75" customHeight="1">
      <c r="A330" s="16">
        <v>323</v>
      </c>
      <c r="B330" s="86" t="s">
        <v>295</v>
      </c>
      <c r="C330" s="58" t="s">
        <v>271</v>
      </c>
      <c r="D330" s="58" t="s">
        <v>9</v>
      </c>
      <c r="E330" s="58" t="s">
        <v>22</v>
      </c>
      <c r="F330" s="76" t="s">
        <v>57</v>
      </c>
      <c r="G330" s="53">
        <f t="shared" ref="G330:G346" si="20">IF(E329="TRI f",G329+0.0005208,IF(E329="TRI M",G329+0.0005208,IF(E329="ARCO",G329+0.00121527777777778,IF(E329="MAÇAS",G329+0.00121527777777778,IF(E329="BOLA",G329+0.00121527777777778,IF(E329="FITA",G329+0.00121527777777778,IF(E329="CORDA",G329+0.00121527777777778,IF(E329="Saltos",G329+0.0005208,IF(E329="SOLO",G329+0.00104166666666667,IF(E329="PA",G329+0.00121527777777778,IF(E329="TRAVE",G329+0.00121527777777778,IF(E329="ARG",G329+0.00121527777777778,IF(E329="CA",G329+0.00121527777777778,IF(E329="BF",G329+0.00121527777777778,IF(E329="PAR",G329+0.00121527777777778,G329+1.00191)))))))))))))))</f>
        <v>0.79218746666666662</v>
      </c>
      <c r="I330" s="34"/>
      <c r="J330" s="74"/>
      <c r="K330" s="74"/>
      <c r="L330" s="74"/>
      <c r="M330" s="54"/>
      <c r="N330" s="54"/>
      <c r="O330" s="54"/>
      <c r="P330" s="54"/>
    </row>
    <row r="331" spans="1:16" ht="18.75" customHeight="1">
      <c r="A331" s="16">
        <v>324</v>
      </c>
      <c r="B331" s="86" t="s">
        <v>360</v>
      </c>
      <c r="C331" s="57" t="s">
        <v>271</v>
      </c>
      <c r="D331" s="57" t="s">
        <v>19</v>
      </c>
      <c r="E331" s="57" t="s">
        <v>17</v>
      </c>
      <c r="F331" s="57" t="s">
        <v>240</v>
      </c>
      <c r="G331" s="53">
        <f t="shared" si="20"/>
        <v>0.79340274444444436</v>
      </c>
      <c r="I331" s="4" t="s">
        <v>9</v>
      </c>
      <c r="J331" s="71">
        <v>1.2499999999999999E-2</v>
      </c>
      <c r="K331" s="72"/>
      <c r="L331" s="72"/>
      <c r="M331" s="54"/>
      <c r="N331" s="54"/>
    </row>
    <row r="332" spans="1:16" ht="18.75" customHeight="1">
      <c r="A332" s="16">
        <v>325</v>
      </c>
      <c r="B332" s="86" t="s">
        <v>362</v>
      </c>
      <c r="C332" s="57" t="s">
        <v>336</v>
      </c>
      <c r="D332" s="57" t="s">
        <v>19</v>
      </c>
      <c r="E332" s="57" t="s">
        <v>17</v>
      </c>
      <c r="F332" s="57" t="s">
        <v>241</v>
      </c>
      <c r="G332" s="53">
        <f t="shared" si="20"/>
        <v>0.79392354444444435</v>
      </c>
      <c r="I332" s="4" t="s">
        <v>19</v>
      </c>
      <c r="J332" s="71">
        <v>8.3333333333333332E-3</v>
      </c>
      <c r="K332" s="72"/>
      <c r="L332" s="71">
        <v>1.2499999999999999E-2</v>
      </c>
      <c r="M332" s="54" t="s">
        <v>265</v>
      </c>
      <c r="N332" s="54"/>
    </row>
    <row r="333" spans="1:16" ht="18.75" customHeight="1">
      <c r="A333" s="16">
        <v>326</v>
      </c>
      <c r="B333" s="86" t="s">
        <v>296</v>
      </c>
      <c r="C333" s="58" t="s">
        <v>269</v>
      </c>
      <c r="D333" s="58" t="s">
        <v>9</v>
      </c>
      <c r="E333" s="58" t="s">
        <v>22</v>
      </c>
      <c r="F333" s="14" t="s">
        <v>58</v>
      </c>
      <c r="G333" s="53">
        <f t="shared" si="20"/>
        <v>0.79444434444444434</v>
      </c>
      <c r="I333" s="4"/>
      <c r="J333" s="50"/>
      <c r="L333" s="50">
        <v>1.3888888888888888E-2</v>
      </c>
      <c r="M333" t="s">
        <v>264</v>
      </c>
    </row>
    <row r="334" spans="1:16" ht="18.75" customHeight="1">
      <c r="A334" s="16">
        <v>327</v>
      </c>
      <c r="B334" s="86" t="s">
        <v>362</v>
      </c>
      <c r="C334" s="57" t="s">
        <v>336</v>
      </c>
      <c r="D334" s="57" t="s">
        <v>19</v>
      </c>
      <c r="E334" s="57" t="s">
        <v>17</v>
      </c>
      <c r="F334" s="57" t="s">
        <v>241</v>
      </c>
      <c r="G334" s="53">
        <f t="shared" si="20"/>
        <v>0.79565962222222208</v>
      </c>
      <c r="I334" s="5"/>
    </row>
    <row r="335" spans="1:16" ht="18.75" customHeight="1">
      <c r="A335" s="16">
        <v>328</v>
      </c>
      <c r="B335" s="86" t="s">
        <v>363</v>
      </c>
      <c r="C335" s="57" t="s">
        <v>364</v>
      </c>
      <c r="D335" s="57" t="s">
        <v>19</v>
      </c>
      <c r="E335" s="57" t="s">
        <v>17</v>
      </c>
      <c r="F335" s="57" t="s">
        <v>242</v>
      </c>
      <c r="G335" s="53">
        <f t="shared" si="20"/>
        <v>0.79618042222222207</v>
      </c>
      <c r="I335" s="6"/>
    </row>
    <row r="336" spans="1:16" ht="18.75" customHeight="1">
      <c r="A336" s="16">
        <v>329</v>
      </c>
      <c r="B336" s="86" t="s">
        <v>297</v>
      </c>
      <c r="C336" s="58" t="s">
        <v>280</v>
      </c>
      <c r="D336" s="58" t="s">
        <v>9</v>
      </c>
      <c r="E336" s="58" t="s">
        <v>22</v>
      </c>
      <c r="F336" s="14" t="s">
        <v>59</v>
      </c>
      <c r="G336" s="53">
        <f t="shared" si="20"/>
        <v>0.79670122222222206</v>
      </c>
      <c r="I336" s="6"/>
    </row>
    <row r="337" spans="1:15" ht="18.75" customHeight="1">
      <c r="A337" s="16">
        <v>330</v>
      </c>
      <c r="B337" s="86" t="s">
        <v>363</v>
      </c>
      <c r="C337" s="57" t="s">
        <v>364</v>
      </c>
      <c r="D337" s="57" t="s">
        <v>19</v>
      </c>
      <c r="E337" s="57" t="s">
        <v>17</v>
      </c>
      <c r="F337" s="57" t="s">
        <v>242</v>
      </c>
      <c r="G337" s="53">
        <f t="shared" si="20"/>
        <v>0.79791649999999981</v>
      </c>
      <c r="I337" s="6"/>
    </row>
    <row r="338" spans="1:15" ht="18.75" customHeight="1">
      <c r="A338" s="16">
        <v>331</v>
      </c>
      <c r="B338" s="86" t="s">
        <v>365</v>
      </c>
      <c r="C338" s="57" t="s">
        <v>271</v>
      </c>
      <c r="D338" s="57" t="s">
        <v>19</v>
      </c>
      <c r="E338" s="57" t="s">
        <v>17</v>
      </c>
      <c r="F338" s="57" t="s">
        <v>243</v>
      </c>
      <c r="G338" s="53">
        <f t="shared" si="20"/>
        <v>0.79843729999999979</v>
      </c>
      <c r="I338" s="6"/>
    </row>
    <row r="339" spans="1:15" ht="18.75" customHeight="1">
      <c r="A339" s="16">
        <v>332</v>
      </c>
      <c r="B339" s="86" t="s">
        <v>294</v>
      </c>
      <c r="C339" s="58" t="s">
        <v>271</v>
      </c>
      <c r="D339" s="58" t="s">
        <v>9</v>
      </c>
      <c r="E339" s="58" t="s">
        <v>22</v>
      </c>
      <c r="F339" s="14" t="s">
        <v>61</v>
      </c>
      <c r="G339" s="53">
        <f t="shared" si="20"/>
        <v>0.79895809999999978</v>
      </c>
      <c r="I339" s="6"/>
    </row>
    <row r="340" spans="1:15" ht="18.75" customHeight="1">
      <c r="A340" s="16">
        <v>333</v>
      </c>
      <c r="B340" s="86" t="s">
        <v>365</v>
      </c>
      <c r="C340" s="57" t="s">
        <v>271</v>
      </c>
      <c r="D340" s="57" t="s">
        <v>19</v>
      </c>
      <c r="E340" s="57" t="s">
        <v>17</v>
      </c>
      <c r="F340" s="57" t="s">
        <v>243</v>
      </c>
      <c r="G340" s="53">
        <f t="shared" si="20"/>
        <v>0.80017337777777753</v>
      </c>
      <c r="I340" s="6"/>
    </row>
    <row r="341" spans="1:15" ht="18.75" customHeight="1">
      <c r="A341" s="16">
        <v>334</v>
      </c>
      <c r="B341" s="86" t="s">
        <v>366</v>
      </c>
      <c r="C341" s="57" t="s">
        <v>367</v>
      </c>
      <c r="D341" s="57" t="s">
        <v>19</v>
      </c>
      <c r="E341" s="57" t="s">
        <v>17</v>
      </c>
      <c r="F341" s="57" t="s">
        <v>244</v>
      </c>
      <c r="G341" s="53">
        <f t="shared" si="20"/>
        <v>0.80069417777777752</v>
      </c>
      <c r="I341" s="6"/>
    </row>
    <row r="342" spans="1:15" ht="18.75" customHeight="1">
      <c r="A342" s="16">
        <v>335</v>
      </c>
      <c r="B342" s="86" t="s">
        <v>298</v>
      </c>
      <c r="C342" s="58" t="s">
        <v>271</v>
      </c>
      <c r="D342" s="58" t="s">
        <v>9</v>
      </c>
      <c r="E342" s="58" t="s">
        <v>22</v>
      </c>
      <c r="F342" s="14" t="s">
        <v>83</v>
      </c>
      <c r="G342" s="53">
        <f t="shared" si="20"/>
        <v>0.8012149777777775</v>
      </c>
      <c r="I342" s="6"/>
    </row>
    <row r="343" spans="1:15" ht="18.75" customHeight="1">
      <c r="A343" s="16">
        <v>336</v>
      </c>
      <c r="B343" s="86" t="s">
        <v>366</v>
      </c>
      <c r="C343" s="57" t="s">
        <v>367</v>
      </c>
      <c r="D343" s="57" t="s">
        <v>19</v>
      </c>
      <c r="E343" s="57" t="s">
        <v>17</v>
      </c>
      <c r="F343" s="57" t="s">
        <v>244</v>
      </c>
      <c r="G343" s="53">
        <f t="shared" si="20"/>
        <v>0.80243025555555525</v>
      </c>
      <c r="I343" s="6"/>
    </row>
    <row r="344" spans="1:15" ht="18.75" customHeight="1">
      <c r="A344" s="16">
        <v>337</v>
      </c>
      <c r="B344" s="86" t="s">
        <v>368</v>
      </c>
      <c r="C344" s="57" t="s">
        <v>335</v>
      </c>
      <c r="D344" s="57" t="s">
        <v>19</v>
      </c>
      <c r="E344" s="57" t="s">
        <v>17</v>
      </c>
      <c r="F344" s="57" t="s">
        <v>245</v>
      </c>
      <c r="G344" s="53">
        <f t="shared" si="20"/>
        <v>0.80295105555555524</v>
      </c>
      <c r="I344" s="6"/>
    </row>
    <row r="345" spans="1:15" ht="18.75" customHeight="1">
      <c r="A345" s="16">
        <v>338</v>
      </c>
      <c r="B345" s="86" t="s">
        <v>299</v>
      </c>
      <c r="C345" s="57" t="s">
        <v>271</v>
      </c>
      <c r="D345" s="58" t="s">
        <v>9</v>
      </c>
      <c r="E345" s="58" t="s">
        <v>22</v>
      </c>
      <c r="F345" s="14" t="s">
        <v>300</v>
      </c>
      <c r="G345" s="53">
        <f t="shared" si="20"/>
        <v>0.80347185555555523</v>
      </c>
      <c r="I345" s="6"/>
    </row>
    <row r="346" spans="1:15" ht="18.75" customHeight="1">
      <c r="A346" s="16">
        <v>339</v>
      </c>
      <c r="B346" s="86" t="s">
        <v>368</v>
      </c>
      <c r="C346" s="57" t="s">
        <v>335</v>
      </c>
      <c r="D346" s="57" t="s">
        <v>19</v>
      </c>
      <c r="E346" s="57" t="s">
        <v>17</v>
      </c>
      <c r="F346" s="57" t="s">
        <v>245</v>
      </c>
      <c r="G346" s="53">
        <f t="shared" si="20"/>
        <v>0.80468713333333297</v>
      </c>
      <c r="I346" s="6"/>
    </row>
    <row r="347" spans="1:15" ht="18.75" customHeight="1">
      <c r="A347" s="16">
        <v>340</v>
      </c>
      <c r="B347" s="130" t="s">
        <v>247</v>
      </c>
      <c r="C347" s="130"/>
      <c r="D347" s="130"/>
      <c r="E347" s="130"/>
      <c r="F347" s="130"/>
      <c r="G347" s="64" t="s">
        <v>676</v>
      </c>
      <c r="I347" s="6"/>
    </row>
    <row r="348" spans="1:15" ht="18.75" customHeight="1">
      <c r="A348" s="16">
        <v>341</v>
      </c>
      <c r="B348" s="86" t="s">
        <v>301</v>
      </c>
      <c r="C348" s="58" t="s">
        <v>302</v>
      </c>
      <c r="D348" s="58" t="s">
        <v>9</v>
      </c>
      <c r="E348" s="58" t="s">
        <v>12</v>
      </c>
      <c r="F348" s="14" t="s">
        <v>57</v>
      </c>
      <c r="G348" s="53">
        <v>0.81111111111111101</v>
      </c>
      <c r="I348" s="6"/>
    </row>
    <row r="349" spans="1:15" ht="18.75" customHeight="1">
      <c r="A349" s="16">
        <v>342</v>
      </c>
      <c r="B349" s="86" t="s">
        <v>365</v>
      </c>
      <c r="C349" s="57" t="s">
        <v>271</v>
      </c>
      <c r="D349" s="57" t="s">
        <v>19</v>
      </c>
      <c r="E349" s="57" t="s">
        <v>20</v>
      </c>
      <c r="F349" s="57" t="s">
        <v>361</v>
      </c>
      <c r="G349" s="53">
        <f t="shared" ref="G349:G359" si="21">IF(E348="TRI f",G348+0.0005208,IF(E348="TRI M",G348+0.0005208,IF(E348="ARCO",G348+0.00121527777777778,IF(E348="MAÇAS",G348+0.00121527777777778,IF(E348="BOLA",G348+0.00121527777777778,IF(E348="FITA",G348+0.00121527777777778,IF(E348="CORDA",G348+0.00121527777777778,IF(E348="Saltos",G348+0.0005208,IF(E348="SOLO",G348+0.00104166666666667,IF(E348="PA",G348+0.00121527777777778,IF(E348="TRAVE",G348+0.00121527777777778,IF(E348="ARG",G348+0.00121527777777778,IF(E348="CA",G348+0.00121527777777778,IF(E348="BF",G348+0.00121527777777778,IF(E348="PAR",G348+0.00121527777777778,G348+1.00191)))))))))))))))</f>
        <v>0.81232638888888875</v>
      </c>
      <c r="I349" s="6"/>
    </row>
    <row r="350" spans="1:15" ht="18.75" customHeight="1">
      <c r="A350" s="16">
        <v>343</v>
      </c>
      <c r="B350" s="86" t="s">
        <v>298</v>
      </c>
      <c r="C350" s="58" t="s">
        <v>271</v>
      </c>
      <c r="D350" s="58" t="s">
        <v>9</v>
      </c>
      <c r="E350" s="58" t="s">
        <v>12</v>
      </c>
      <c r="F350" s="14" t="s">
        <v>58</v>
      </c>
      <c r="G350" s="53">
        <f t="shared" si="21"/>
        <v>0.8135416666666665</v>
      </c>
      <c r="I350" s="34"/>
      <c r="J350" s="74"/>
      <c r="K350" s="74"/>
      <c r="L350" s="74"/>
      <c r="M350" s="54"/>
      <c r="N350" s="54"/>
      <c r="O350" s="54"/>
    </row>
    <row r="351" spans="1:15" ht="18.75" customHeight="1">
      <c r="A351" s="16">
        <v>344</v>
      </c>
      <c r="B351" s="86" t="s">
        <v>369</v>
      </c>
      <c r="C351" s="57" t="s">
        <v>335</v>
      </c>
      <c r="D351" s="57" t="s">
        <v>19</v>
      </c>
      <c r="E351" s="57" t="s">
        <v>20</v>
      </c>
      <c r="F351" s="57" t="s">
        <v>241</v>
      </c>
      <c r="G351" s="53">
        <f t="shared" si="21"/>
        <v>0.81475694444444424</v>
      </c>
      <c r="I351" s="4" t="s">
        <v>9</v>
      </c>
      <c r="J351" s="71">
        <v>1.2499999999999999E-2</v>
      </c>
      <c r="K351" s="72"/>
      <c r="L351" s="72"/>
      <c r="M351" s="54"/>
      <c r="N351" s="54"/>
    </row>
    <row r="352" spans="1:15" ht="18.75" customHeight="1">
      <c r="A352" s="16">
        <v>345</v>
      </c>
      <c r="B352" s="86" t="s">
        <v>296</v>
      </c>
      <c r="C352" s="58" t="s">
        <v>269</v>
      </c>
      <c r="D352" s="58" t="s">
        <v>9</v>
      </c>
      <c r="E352" s="58" t="s">
        <v>12</v>
      </c>
      <c r="F352" s="14" t="s">
        <v>59</v>
      </c>
      <c r="G352" s="53">
        <f t="shared" si="21"/>
        <v>0.81597222222222199</v>
      </c>
      <c r="I352" s="4" t="s">
        <v>19</v>
      </c>
      <c r="J352" s="71">
        <v>1.2499999999999999E-2</v>
      </c>
      <c r="K352" s="72"/>
      <c r="L352" s="71">
        <v>1.2499999999999999E-2</v>
      </c>
      <c r="M352" s="54" t="s">
        <v>265</v>
      </c>
      <c r="N352" s="54"/>
    </row>
    <row r="353" spans="1:14" ht="18.75" customHeight="1">
      <c r="A353" s="16">
        <v>346</v>
      </c>
      <c r="B353" s="86" t="s">
        <v>368</v>
      </c>
      <c r="C353" s="57" t="s">
        <v>335</v>
      </c>
      <c r="D353" s="57" t="s">
        <v>19</v>
      </c>
      <c r="E353" s="57" t="s">
        <v>20</v>
      </c>
      <c r="F353" s="57" t="s">
        <v>242</v>
      </c>
      <c r="G353" s="53">
        <f t="shared" si="21"/>
        <v>0.81718749999999973</v>
      </c>
      <c r="I353" s="4"/>
      <c r="J353" s="50"/>
      <c r="L353" s="50">
        <v>1.3888888888888888E-2</v>
      </c>
      <c r="M353" t="s">
        <v>264</v>
      </c>
    </row>
    <row r="354" spans="1:14" ht="18.75" customHeight="1">
      <c r="A354" s="16">
        <v>347</v>
      </c>
      <c r="B354" s="86" t="s">
        <v>299</v>
      </c>
      <c r="C354" s="57" t="s">
        <v>271</v>
      </c>
      <c r="D354" s="58" t="s">
        <v>9</v>
      </c>
      <c r="E354" s="58" t="s">
        <v>12</v>
      </c>
      <c r="F354" s="14" t="s">
        <v>61</v>
      </c>
      <c r="G354" s="53">
        <f t="shared" si="21"/>
        <v>0.81840277777777748</v>
      </c>
      <c r="I354" s="5"/>
    </row>
    <row r="355" spans="1:14" ht="18.75" customHeight="1">
      <c r="A355" s="16">
        <v>348</v>
      </c>
      <c r="B355" s="86" t="s">
        <v>363</v>
      </c>
      <c r="C355" s="57" t="s">
        <v>364</v>
      </c>
      <c r="D355" s="57" t="s">
        <v>19</v>
      </c>
      <c r="E355" s="57" t="s">
        <v>20</v>
      </c>
      <c r="F355" s="57" t="s">
        <v>243</v>
      </c>
      <c r="G355" s="53">
        <f t="shared" si="21"/>
        <v>0.81961805555555522</v>
      </c>
      <c r="I355" s="6"/>
    </row>
    <row r="356" spans="1:14" ht="18.75" customHeight="1">
      <c r="A356" s="16">
        <v>349</v>
      </c>
      <c r="B356" s="86" t="s">
        <v>294</v>
      </c>
      <c r="C356" s="58" t="s">
        <v>271</v>
      </c>
      <c r="D356" s="58" t="s">
        <v>9</v>
      </c>
      <c r="E356" s="58" t="s">
        <v>12</v>
      </c>
      <c r="F356" s="14" t="s">
        <v>83</v>
      </c>
      <c r="G356" s="53">
        <f t="shared" si="21"/>
        <v>0.82083333333333297</v>
      </c>
      <c r="I356" s="6"/>
    </row>
    <row r="357" spans="1:14" ht="18.75" customHeight="1">
      <c r="A357" s="16">
        <v>350</v>
      </c>
      <c r="B357" s="86" t="s">
        <v>370</v>
      </c>
      <c r="C357" s="57" t="s">
        <v>271</v>
      </c>
      <c r="D357" s="57" t="s">
        <v>19</v>
      </c>
      <c r="E357" s="57" t="s">
        <v>20</v>
      </c>
      <c r="F357" s="57" t="s">
        <v>244</v>
      </c>
      <c r="G357" s="53">
        <f t="shared" si="21"/>
        <v>0.82204861111111072</v>
      </c>
      <c r="I357" s="6"/>
    </row>
    <row r="358" spans="1:14" ht="18.75" customHeight="1">
      <c r="A358" s="16">
        <v>351</v>
      </c>
      <c r="B358" s="86" t="s">
        <v>303</v>
      </c>
      <c r="C358" s="58" t="s">
        <v>269</v>
      </c>
      <c r="D358" s="58" t="s">
        <v>9</v>
      </c>
      <c r="E358" s="58" t="s">
        <v>12</v>
      </c>
      <c r="F358" s="14" t="s">
        <v>300</v>
      </c>
      <c r="G358" s="53">
        <f t="shared" si="21"/>
        <v>0.82326388888888846</v>
      </c>
      <c r="I358" s="6"/>
    </row>
    <row r="359" spans="1:14" ht="18.75" customHeight="1">
      <c r="A359" s="16">
        <v>352</v>
      </c>
      <c r="B359" s="86" t="s">
        <v>366</v>
      </c>
      <c r="C359" s="57" t="s">
        <v>367</v>
      </c>
      <c r="D359" s="57" t="s">
        <v>19</v>
      </c>
      <c r="E359" s="57" t="s">
        <v>20</v>
      </c>
      <c r="F359" s="57" t="s">
        <v>245</v>
      </c>
      <c r="G359" s="53">
        <f t="shared" si="21"/>
        <v>0.82447916666666621</v>
      </c>
      <c r="I359" s="6"/>
    </row>
    <row r="360" spans="1:14" ht="18.75" customHeight="1">
      <c r="A360" s="16">
        <v>353</v>
      </c>
      <c r="B360" s="130" t="s">
        <v>247</v>
      </c>
      <c r="C360" s="130"/>
      <c r="D360" s="130"/>
      <c r="E360" s="130"/>
      <c r="F360" s="130"/>
      <c r="G360" s="64" t="s">
        <v>677</v>
      </c>
      <c r="I360" s="6"/>
    </row>
    <row r="361" spans="1:14" ht="18.75" customHeight="1">
      <c r="A361" s="16">
        <v>354</v>
      </c>
      <c r="B361" s="86" t="s">
        <v>294</v>
      </c>
      <c r="C361" s="58" t="s">
        <v>271</v>
      </c>
      <c r="D361" s="58" t="s">
        <v>9</v>
      </c>
      <c r="E361" s="58" t="s">
        <v>24</v>
      </c>
      <c r="F361" s="14" t="s">
        <v>57</v>
      </c>
      <c r="G361" s="53">
        <v>0.83124999999999993</v>
      </c>
      <c r="I361" s="6"/>
    </row>
    <row r="362" spans="1:14" ht="18.75" customHeight="1">
      <c r="A362" s="16">
        <v>355</v>
      </c>
      <c r="B362" s="86" t="s">
        <v>365</v>
      </c>
      <c r="C362" s="57" t="s">
        <v>271</v>
      </c>
      <c r="D362" s="57" t="s">
        <v>19</v>
      </c>
      <c r="E362" s="57" t="s">
        <v>21</v>
      </c>
      <c r="F362" s="57" t="s">
        <v>361</v>
      </c>
      <c r="G362" s="53">
        <f t="shared" ref="G362:G372" si="22">IF(E361="TRI f",G361+0.0005208,IF(E361="TRI M",G361+0.0005208,IF(E361="ARCO",G361+0.00121527777777778,IF(E361="MAÇAS",G361+0.00121527777777778,IF(E361="BOLA",G361+0.00121527777777778,IF(E361="FITA",G361+0.00121527777777778,IF(E361="CORDA",G361+0.00121527777777778,IF(E361="Saltos",G361+0.0005208,IF(E361="SOLO",G361+0.00104166666666667,IF(E361="PA",G361+0.00121527777777778,IF(E361="TRAVE",G361+0.00121527777777778,IF(E361="ARG",G361+0.00121527777777778,IF(E361="CA",G361+0.00121527777777778,IF(E361="BF",G361+0.00121527777777778,IF(E361="PAR",G361+0.00121527777777778,G361+1.00191)))))))))))))))</f>
        <v>0.83246527777777768</v>
      </c>
      <c r="I362" s="4" t="s">
        <v>9</v>
      </c>
      <c r="J362" s="71">
        <v>1.2499999999999999E-2</v>
      </c>
      <c r="K362" s="72"/>
      <c r="L362" s="72"/>
      <c r="M362" s="54"/>
      <c r="N362" s="54"/>
    </row>
    <row r="363" spans="1:14" ht="18.75" customHeight="1">
      <c r="A363" s="16">
        <v>356</v>
      </c>
      <c r="B363" s="86" t="s">
        <v>299</v>
      </c>
      <c r="C363" s="58" t="s">
        <v>271</v>
      </c>
      <c r="D363" s="58" t="s">
        <v>9</v>
      </c>
      <c r="E363" s="58" t="s">
        <v>24</v>
      </c>
      <c r="F363" s="14" t="s">
        <v>58</v>
      </c>
      <c r="G363" s="53">
        <f t="shared" si="22"/>
        <v>0.83368055555555542</v>
      </c>
      <c r="I363" s="4" t="s">
        <v>19</v>
      </c>
      <c r="J363" s="71">
        <v>1.2499999999999999E-2</v>
      </c>
      <c r="K363" s="72"/>
      <c r="L363" s="71">
        <v>1.2499999999999999E-2</v>
      </c>
      <c r="M363" s="54" t="s">
        <v>265</v>
      </c>
      <c r="N363" s="54"/>
    </row>
    <row r="364" spans="1:14" ht="18.75" customHeight="1">
      <c r="A364" s="16">
        <v>357</v>
      </c>
      <c r="B364" s="86" t="s">
        <v>371</v>
      </c>
      <c r="C364" s="57" t="s">
        <v>372</v>
      </c>
      <c r="D364" s="57" t="s">
        <v>19</v>
      </c>
      <c r="E364" s="57" t="s">
        <v>21</v>
      </c>
      <c r="F364" s="57" t="s">
        <v>241</v>
      </c>
      <c r="G364" s="53">
        <f t="shared" si="22"/>
        <v>0.83489583333333317</v>
      </c>
      <c r="I364" s="4"/>
      <c r="J364" s="50"/>
      <c r="L364" s="50">
        <v>1.3888888888888888E-2</v>
      </c>
      <c r="M364" t="s">
        <v>264</v>
      </c>
    </row>
    <row r="365" spans="1:14" ht="18.75" customHeight="1">
      <c r="A365" s="16">
        <v>358</v>
      </c>
      <c r="B365" s="86" t="s">
        <v>297</v>
      </c>
      <c r="C365" s="58" t="s">
        <v>280</v>
      </c>
      <c r="D365" s="58" t="s">
        <v>9</v>
      </c>
      <c r="E365" s="58" t="s">
        <v>24</v>
      </c>
      <c r="F365" s="14" t="s">
        <v>59</v>
      </c>
      <c r="G365" s="53">
        <f t="shared" si="22"/>
        <v>0.83611111111111092</v>
      </c>
      <c r="I365" s="6"/>
    </row>
    <row r="366" spans="1:14" ht="18.75" customHeight="1">
      <c r="A366" s="16">
        <v>359</v>
      </c>
      <c r="B366" s="86" t="s">
        <v>373</v>
      </c>
      <c r="C366" s="57" t="s">
        <v>367</v>
      </c>
      <c r="D366" s="57" t="s">
        <v>19</v>
      </c>
      <c r="E366" s="57" t="s">
        <v>21</v>
      </c>
      <c r="F366" s="57" t="s">
        <v>242</v>
      </c>
      <c r="G366" s="53">
        <f t="shared" si="22"/>
        <v>0.83732638888888866</v>
      </c>
      <c r="I366" s="6"/>
    </row>
    <row r="367" spans="1:14" ht="18.75" customHeight="1">
      <c r="A367" s="16">
        <v>360</v>
      </c>
      <c r="B367" s="86" t="s">
        <v>298</v>
      </c>
      <c r="C367" s="58" t="s">
        <v>271</v>
      </c>
      <c r="D367" s="58" t="s">
        <v>9</v>
      </c>
      <c r="E367" s="58" t="s">
        <v>24</v>
      </c>
      <c r="F367" s="14" t="s">
        <v>61</v>
      </c>
      <c r="G367" s="53">
        <f t="shared" si="22"/>
        <v>0.83854166666666641</v>
      </c>
      <c r="I367" s="6"/>
    </row>
    <row r="368" spans="1:14" ht="18.75" customHeight="1">
      <c r="A368" s="16">
        <v>361</v>
      </c>
      <c r="B368" s="86" t="s">
        <v>366</v>
      </c>
      <c r="C368" s="57" t="s">
        <v>367</v>
      </c>
      <c r="D368" s="57" t="s">
        <v>19</v>
      </c>
      <c r="E368" s="57" t="s">
        <v>21</v>
      </c>
      <c r="F368" s="57" t="s">
        <v>243</v>
      </c>
      <c r="G368" s="53">
        <f t="shared" si="22"/>
        <v>0.83975694444444415</v>
      </c>
      <c r="I368" s="6"/>
    </row>
    <row r="369" spans="1:14" ht="18.75" customHeight="1">
      <c r="A369" s="16">
        <v>362</v>
      </c>
      <c r="B369" s="86" t="s">
        <v>296</v>
      </c>
      <c r="C369" s="58" t="s">
        <v>269</v>
      </c>
      <c r="D369" s="58" t="s">
        <v>9</v>
      </c>
      <c r="E369" s="58" t="s">
        <v>24</v>
      </c>
      <c r="F369" s="14" t="s">
        <v>83</v>
      </c>
      <c r="G369" s="53">
        <f t="shared" si="22"/>
        <v>0.8409722222222219</v>
      </c>
      <c r="I369" s="6"/>
    </row>
    <row r="370" spans="1:14" ht="18.75" customHeight="1">
      <c r="A370" s="16">
        <v>363</v>
      </c>
      <c r="B370" s="86" t="s">
        <v>368</v>
      </c>
      <c r="C370" s="57" t="s">
        <v>335</v>
      </c>
      <c r="D370" s="57" t="s">
        <v>19</v>
      </c>
      <c r="E370" s="57" t="s">
        <v>21</v>
      </c>
      <c r="F370" s="57" t="s">
        <v>244</v>
      </c>
      <c r="G370" s="53">
        <f t="shared" si="22"/>
        <v>0.84218749999999964</v>
      </c>
      <c r="I370" s="6"/>
    </row>
    <row r="371" spans="1:14" ht="18.75" customHeight="1">
      <c r="A371" s="16">
        <v>364</v>
      </c>
      <c r="B371" s="86" t="s">
        <v>304</v>
      </c>
      <c r="C371" s="58" t="s">
        <v>305</v>
      </c>
      <c r="D371" s="58" t="s">
        <v>9</v>
      </c>
      <c r="E371" s="58" t="s">
        <v>24</v>
      </c>
      <c r="F371" s="14" t="s">
        <v>300</v>
      </c>
      <c r="G371" s="53">
        <f t="shared" si="22"/>
        <v>0.84340277777777739</v>
      </c>
      <c r="I371" s="6"/>
    </row>
    <row r="372" spans="1:14" ht="18.75" customHeight="1">
      <c r="A372" s="16">
        <v>365</v>
      </c>
      <c r="B372" s="86" t="s">
        <v>370</v>
      </c>
      <c r="C372" s="57" t="s">
        <v>271</v>
      </c>
      <c r="D372" s="57" t="s">
        <v>19</v>
      </c>
      <c r="E372" s="57" t="s">
        <v>21</v>
      </c>
      <c r="F372" s="57" t="s">
        <v>245</v>
      </c>
      <c r="G372" s="53">
        <f t="shared" si="22"/>
        <v>0.84461805555555514</v>
      </c>
      <c r="I372" s="6"/>
    </row>
    <row r="373" spans="1:14" ht="18.75" customHeight="1">
      <c r="A373" s="16">
        <v>366</v>
      </c>
      <c r="B373" s="130" t="s">
        <v>247</v>
      </c>
      <c r="C373" s="130"/>
      <c r="D373" s="130"/>
      <c r="E373" s="130"/>
      <c r="F373" s="130"/>
      <c r="G373" s="64" t="s">
        <v>678</v>
      </c>
      <c r="I373" s="6"/>
    </row>
    <row r="374" spans="1:14" ht="18.75" customHeight="1">
      <c r="A374" s="16">
        <v>367</v>
      </c>
      <c r="B374" s="86" t="s">
        <v>303</v>
      </c>
      <c r="C374" s="58" t="s">
        <v>269</v>
      </c>
      <c r="D374" s="58" t="s">
        <v>9</v>
      </c>
      <c r="E374" s="58" t="s">
        <v>23</v>
      </c>
      <c r="F374" s="14" t="s">
        <v>57</v>
      </c>
      <c r="G374" s="53">
        <v>0.8520833333333333</v>
      </c>
      <c r="I374" s="6"/>
    </row>
    <row r="375" spans="1:14" ht="18.75" customHeight="1">
      <c r="A375" s="16">
        <v>368</v>
      </c>
      <c r="B375" s="86" t="s">
        <v>373</v>
      </c>
      <c r="C375" s="57" t="s">
        <v>367</v>
      </c>
      <c r="D375" s="57" t="s">
        <v>19</v>
      </c>
      <c r="E375" s="57" t="s">
        <v>14</v>
      </c>
      <c r="F375" s="57" t="s">
        <v>361</v>
      </c>
      <c r="G375" s="53">
        <f t="shared" ref="G375:G385" si="23">IF(E374="TRI f",G374+0.0005208,IF(E374="TRI M",G374+0.0005208,IF(E374="ARCO",G374+0.00121527777777778,IF(E374="MAÇAS",G374+0.00121527777777778,IF(E374="BOLA",G374+0.00121527777777778,IF(E374="FITA",G374+0.00121527777777778,IF(E374="CORDA",G374+0.00121527777777778,IF(E374="Saltos",G374+0.0005208,IF(E374="SOLO",G374+0.00104166666666667,IF(E374="PA",G374+0.00121527777777778,IF(E374="TRAVE",G374+0.00121527777777778,IF(E374="ARG",G374+0.00121527777777778,IF(E374="CA",G374+0.00121527777777778,IF(E374="BF",G374+0.00121527777777778,IF(E374="PAR",G374+0.00121527777777778,G374+1.00191)))))))))))))))</f>
        <v>0.85329861111111105</v>
      </c>
      <c r="I375" s="6"/>
    </row>
    <row r="376" spans="1:14" ht="18.75" customHeight="1">
      <c r="A376" s="16">
        <v>369</v>
      </c>
      <c r="B376" s="86" t="s">
        <v>297</v>
      </c>
      <c r="C376" s="49" t="s">
        <v>280</v>
      </c>
      <c r="D376" s="58" t="s">
        <v>9</v>
      </c>
      <c r="E376" s="58" t="s">
        <v>23</v>
      </c>
      <c r="F376" s="14" t="s">
        <v>58</v>
      </c>
      <c r="G376" s="53">
        <f t="shared" si="23"/>
        <v>0.85434027777777777</v>
      </c>
      <c r="I376" s="4" t="s">
        <v>9</v>
      </c>
      <c r="J376" s="71">
        <v>1.2499999999999999E-2</v>
      </c>
      <c r="K376" s="72"/>
      <c r="L376" s="72"/>
      <c r="M376" s="54"/>
      <c r="N376" s="54"/>
    </row>
    <row r="377" spans="1:14" ht="18.75" customHeight="1">
      <c r="A377" s="16">
        <v>370</v>
      </c>
      <c r="B377" s="86" t="s">
        <v>363</v>
      </c>
      <c r="C377" s="57" t="s">
        <v>364</v>
      </c>
      <c r="D377" s="57" t="s">
        <v>19</v>
      </c>
      <c r="E377" s="57" t="s">
        <v>14</v>
      </c>
      <c r="F377" s="57" t="s">
        <v>241</v>
      </c>
      <c r="G377" s="53">
        <f t="shared" si="23"/>
        <v>0.85555555555555551</v>
      </c>
      <c r="I377" s="4" t="s">
        <v>19</v>
      </c>
      <c r="J377" s="71">
        <v>1.2499999999999999E-2</v>
      </c>
      <c r="K377" s="72"/>
      <c r="L377" s="71">
        <v>1.2499999999999999E-2</v>
      </c>
      <c r="M377" s="54" t="s">
        <v>265</v>
      </c>
      <c r="N377" s="54"/>
    </row>
    <row r="378" spans="1:14" ht="18.75" customHeight="1">
      <c r="A378" s="16">
        <v>371</v>
      </c>
      <c r="B378" s="86" t="s">
        <v>294</v>
      </c>
      <c r="C378" s="58" t="s">
        <v>271</v>
      </c>
      <c r="D378" s="58" t="s">
        <v>9</v>
      </c>
      <c r="E378" s="58" t="s">
        <v>23</v>
      </c>
      <c r="F378" s="14" t="s">
        <v>59</v>
      </c>
      <c r="G378" s="53">
        <f t="shared" si="23"/>
        <v>0.85659722222222223</v>
      </c>
      <c r="I378" s="4"/>
      <c r="J378" s="50"/>
      <c r="L378" s="50">
        <v>1.3888888888888888E-2</v>
      </c>
      <c r="M378" t="s">
        <v>264</v>
      </c>
    </row>
    <row r="379" spans="1:14" ht="18.75" customHeight="1">
      <c r="A379" s="16">
        <v>372</v>
      </c>
      <c r="B379" s="86" t="s">
        <v>368</v>
      </c>
      <c r="C379" s="57" t="s">
        <v>335</v>
      </c>
      <c r="D379" s="57" t="s">
        <v>19</v>
      </c>
      <c r="E379" s="57" t="s">
        <v>14</v>
      </c>
      <c r="F379" s="57" t="s">
        <v>242</v>
      </c>
      <c r="G379" s="53">
        <f t="shared" si="23"/>
        <v>0.85781249999999998</v>
      </c>
      <c r="I379" s="6"/>
    </row>
    <row r="380" spans="1:14" ht="18.75" customHeight="1">
      <c r="A380" s="16">
        <v>373</v>
      </c>
      <c r="B380" s="86" t="s">
        <v>296</v>
      </c>
      <c r="C380" s="58" t="s">
        <v>269</v>
      </c>
      <c r="D380" s="58" t="s">
        <v>9</v>
      </c>
      <c r="E380" s="49" t="s">
        <v>23</v>
      </c>
      <c r="F380" s="14" t="s">
        <v>61</v>
      </c>
      <c r="G380" s="53">
        <f t="shared" si="23"/>
        <v>0.8588541666666667</v>
      </c>
      <c r="I380" s="6"/>
    </row>
    <row r="381" spans="1:14" ht="18.75" customHeight="1">
      <c r="A381" s="16">
        <v>374</v>
      </c>
      <c r="B381" s="86" t="s">
        <v>365</v>
      </c>
      <c r="C381" s="57" t="s">
        <v>271</v>
      </c>
      <c r="D381" s="57" t="s">
        <v>19</v>
      </c>
      <c r="E381" s="57" t="s">
        <v>14</v>
      </c>
      <c r="F381" s="57" t="s">
        <v>243</v>
      </c>
      <c r="G381" s="53">
        <f t="shared" si="23"/>
        <v>0.86006944444444444</v>
      </c>
      <c r="I381" s="6"/>
    </row>
    <row r="382" spans="1:14" ht="18.75" customHeight="1">
      <c r="A382" s="16">
        <v>375</v>
      </c>
      <c r="B382" s="86" t="s">
        <v>306</v>
      </c>
      <c r="C382" s="58" t="s">
        <v>269</v>
      </c>
      <c r="D382" s="58" t="s">
        <v>9</v>
      </c>
      <c r="E382" s="49" t="s">
        <v>23</v>
      </c>
      <c r="F382" s="14" t="s">
        <v>83</v>
      </c>
      <c r="G382" s="53">
        <f t="shared" si="23"/>
        <v>0.86111111111111116</v>
      </c>
      <c r="I382" s="6"/>
    </row>
    <row r="383" spans="1:14" ht="18.75" customHeight="1">
      <c r="A383" s="16">
        <v>376</v>
      </c>
      <c r="B383" s="86" t="s">
        <v>360</v>
      </c>
      <c r="C383" s="57" t="s">
        <v>271</v>
      </c>
      <c r="D383" s="57" t="s">
        <v>19</v>
      </c>
      <c r="E383" s="57" t="s">
        <v>14</v>
      </c>
      <c r="F383" s="57" t="s">
        <v>244</v>
      </c>
      <c r="G383" s="53">
        <f t="shared" si="23"/>
        <v>0.86232638888888891</v>
      </c>
      <c r="I383" s="6"/>
    </row>
    <row r="384" spans="1:14" ht="18.75" customHeight="1">
      <c r="A384" s="16">
        <v>377</v>
      </c>
      <c r="B384" s="86" t="s">
        <v>299</v>
      </c>
      <c r="C384" s="57" t="s">
        <v>271</v>
      </c>
      <c r="D384" s="58" t="s">
        <v>9</v>
      </c>
      <c r="E384" s="49" t="s">
        <v>23</v>
      </c>
      <c r="F384" s="14" t="s">
        <v>300</v>
      </c>
      <c r="G384" s="53">
        <f t="shared" si="23"/>
        <v>0.86336805555555562</v>
      </c>
      <c r="I384" s="6"/>
    </row>
    <row r="385" spans="1:9" ht="18.75" customHeight="1">
      <c r="A385" s="16">
        <v>378</v>
      </c>
      <c r="B385" s="86" t="s">
        <v>366</v>
      </c>
      <c r="C385" s="57" t="s">
        <v>367</v>
      </c>
      <c r="D385" s="57" t="s">
        <v>19</v>
      </c>
      <c r="E385" s="57" t="s">
        <v>14</v>
      </c>
      <c r="F385" s="57" t="s">
        <v>245</v>
      </c>
      <c r="G385" s="53">
        <f t="shared" si="23"/>
        <v>0.86458333333333337</v>
      </c>
      <c r="I385" s="6"/>
    </row>
    <row r="386" spans="1:9" ht="18.75" customHeight="1">
      <c r="A386" s="16">
        <v>379</v>
      </c>
      <c r="B386" s="130" t="s">
        <v>267</v>
      </c>
      <c r="C386" s="130"/>
      <c r="D386" s="130"/>
      <c r="E386" s="130"/>
      <c r="F386" s="130"/>
      <c r="G386" s="64">
        <v>0.86805555555555547</v>
      </c>
      <c r="I386" s="6"/>
    </row>
    <row r="387" spans="1:9" ht="18.75" customHeight="1">
      <c r="B387" s="57"/>
      <c r="C387" s="57"/>
      <c r="D387" s="57"/>
      <c r="E387" s="57"/>
      <c r="F387" s="57"/>
      <c r="G387" s="53"/>
      <c r="I387" s="6"/>
    </row>
    <row r="388" spans="1:9" ht="18.75" customHeight="1">
      <c r="B388" s="57"/>
      <c r="C388" s="57"/>
      <c r="D388" s="57"/>
      <c r="E388" s="57"/>
      <c r="F388" s="57"/>
      <c r="G388" s="53"/>
      <c r="I388" s="6"/>
    </row>
    <row r="389" spans="1:9" ht="18.75" customHeight="1">
      <c r="B389" s="57"/>
      <c r="C389" s="57"/>
      <c r="D389" s="57"/>
      <c r="E389" s="57"/>
      <c r="F389" s="57"/>
      <c r="G389" s="53"/>
      <c r="I389" s="6"/>
    </row>
    <row r="390" spans="1:9" ht="18.75" customHeight="1">
      <c r="B390" s="57"/>
      <c r="C390" s="57"/>
      <c r="D390" s="57"/>
      <c r="E390" s="57"/>
      <c r="F390" s="57"/>
      <c r="G390" s="53"/>
      <c r="I390" s="6"/>
    </row>
    <row r="391" spans="1:9" ht="18.75" customHeight="1">
      <c r="B391" s="57"/>
      <c r="C391" s="57"/>
      <c r="D391" s="57"/>
      <c r="E391" s="57"/>
      <c r="F391" s="57"/>
      <c r="G391" s="53"/>
      <c r="I391" s="6"/>
    </row>
    <row r="392" spans="1:9" ht="18.75" customHeight="1">
      <c r="B392" s="57"/>
      <c r="C392" s="57"/>
      <c r="D392" s="57"/>
      <c r="E392" s="57"/>
      <c r="F392" s="57"/>
      <c r="G392" s="53"/>
      <c r="I392" s="6"/>
    </row>
    <row r="393" spans="1:9" ht="18.75" customHeight="1">
      <c r="B393" s="57"/>
      <c r="C393" s="57"/>
      <c r="D393" s="57"/>
      <c r="E393" s="57"/>
      <c r="F393" s="57"/>
      <c r="G393" s="53"/>
      <c r="I393" s="6"/>
    </row>
    <row r="394" spans="1:9" ht="18.75" customHeight="1">
      <c r="B394" s="57"/>
      <c r="C394" s="57"/>
      <c r="D394" s="57"/>
      <c r="E394" s="57"/>
      <c r="F394" s="57"/>
      <c r="G394" s="53"/>
      <c r="I394" s="6"/>
    </row>
    <row r="395" spans="1:9" ht="18.75" customHeight="1">
      <c r="B395" s="57"/>
      <c r="C395" s="57"/>
      <c r="D395" s="57"/>
      <c r="E395" s="57"/>
      <c r="F395" s="57"/>
      <c r="G395" s="53"/>
      <c r="I395" s="6"/>
    </row>
    <row r="396" spans="1:9" ht="18.75" customHeight="1">
      <c r="A396" s="16"/>
      <c r="B396" s="57"/>
      <c r="C396" s="57"/>
      <c r="D396" s="57"/>
      <c r="E396" s="57"/>
      <c r="F396" s="57"/>
      <c r="G396" s="53"/>
      <c r="I396" s="6"/>
    </row>
    <row r="397" spans="1:9" ht="18.75" customHeight="1">
      <c r="A397" s="16"/>
      <c r="B397" s="62"/>
      <c r="C397" s="62"/>
      <c r="D397" s="62"/>
      <c r="E397" s="62"/>
      <c r="F397" s="62"/>
      <c r="G397" s="63"/>
      <c r="I397" s="6"/>
    </row>
    <row r="398" spans="1:9" ht="18.75" customHeight="1">
      <c r="A398" s="16"/>
      <c r="B398" s="62"/>
      <c r="C398" s="62"/>
      <c r="D398" s="62"/>
      <c r="E398" s="62"/>
      <c r="F398" s="62"/>
      <c r="G398" s="63"/>
      <c r="I398" s="6"/>
    </row>
    <row r="399" spans="1:9">
      <c r="G399" s="4"/>
    </row>
    <row r="400" spans="1:9">
      <c r="G400" s="4"/>
    </row>
    <row r="401" spans="7:7">
      <c r="G401" s="4"/>
    </row>
    <row r="402" spans="7:7">
      <c r="G402" s="4"/>
    </row>
    <row r="403" spans="7:7">
      <c r="G403" s="4"/>
    </row>
    <row r="404" spans="7:7">
      <c r="G404" s="4"/>
    </row>
    <row r="405" spans="7:7">
      <c r="G405" s="4"/>
    </row>
    <row r="406" spans="7:7">
      <c r="G406" s="4"/>
    </row>
    <row r="407" spans="7:7">
      <c r="G407" s="4"/>
    </row>
    <row r="408" spans="7:7">
      <c r="G408" s="4"/>
    </row>
    <row r="409" spans="7:7">
      <c r="G409" s="4"/>
    </row>
    <row r="410" spans="7:7">
      <c r="G410" s="4"/>
    </row>
    <row r="411" spans="7:7">
      <c r="G411" s="4"/>
    </row>
    <row r="412" spans="7:7">
      <c r="G412" s="4"/>
    </row>
    <row r="413" spans="7:7">
      <c r="G413" s="4"/>
    </row>
    <row r="414" spans="7:7">
      <c r="G414" s="4"/>
    </row>
    <row r="415" spans="7:7">
      <c r="G415" s="4"/>
    </row>
    <row r="416" spans="7:7">
      <c r="G416" s="4"/>
    </row>
    <row r="417" spans="7:7">
      <c r="G417" s="4"/>
    </row>
    <row r="418" spans="7:7">
      <c r="G418" s="4"/>
    </row>
    <row r="419" spans="7:7">
      <c r="G419" s="4"/>
    </row>
    <row r="420" spans="7:7">
      <c r="G420" s="4"/>
    </row>
    <row r="421" spans="7:7">
      <c r="G421" s="4"/>
    </row>
    <row r="422" spans="7:7">
      <c r="G422" s="4"/>
    </row>
    <row r="423" spans="7:7">
      <c r="G423" s="4"/>
    </row>
    <row r="424" spans="7:7">
      <c r="G424" s="4"/>
    </row>
    <row r="425" spans="7:7">
      <c r="G425" s="4"/>
    </row>
    <row r="426" spans="7:7">
      <c r="G426" s="4"/>
    </row>
    <row r="427" spans="7:7">
      <c r="G427" s="4"/>
    </row>
    <row r="428" spans="7:7">
      <c r="G428" s="4"/>
    </row>
    <row r="429" spans="7:7">
      <c r="G429" s="4"/>
    </row>
    <row r="430" spans="7:7">
      <c r="G430" s="4"/>
    </row>
    <row r="431" spans="7:7">
      <c r="G431" s="4"/>
    </row>
    <row r="432" spans="7:7">
      <c r="G432" s="4"/>
    </row>
    <row r="433" spans="7:7">
      <c r="G433" s="4"/>
    </row>
    <row r="434" spans="7:7">
      <c r="G434" s="4"/>
    </row>
    <row r="435" spans="7:7">
      <c r="G435" s="4"/>
    </row>
    <row r="436" spans="7:7">
      <c r="G436" s="4"/>
    </row>
    <row r="437" spans="7:7">
      <c r="G437" s="4"/>
    </row>
    <row r="438" spans="7:7">
      <c r="G438" s="4"/>
    </row>
    <row r="439" spans="7:7">
      <c r="G439" s="4"/>
    </row>
    <row r="440" spans="7:7">
      <c r="G440" s="4"/>
    </row>
    <row r="441" spans="7:7">
      <c r="G441" s="4"/>
    </row>
    <row r="442" spans="7:7">
      <c r="G442" s="4"/>
    </row>
    <row r="443" spans="7:7">
      <c r="G443" s="4"/>
    </row>
    <row r="444" spans="7:7">
      <c r="G444" s="4"/>
    </row>
    <row r="445" spans="7:7">
      <c r="G445" s="4"/>
    </row>
    <row r="446" spans="7:7">
      <c r="G446" s="4"/>
    </row>
    <row r="447" spans="7:7">
      <c r="G447" s="4"/>
    </row>
    <row r="448" spans="7:7">
      <c r="G448" s="4"/>
    </row>
    <row r="449" spans="7:7">
      <c r="G449" s="4"/>
    </row>
    <row r="450" spans="7:7">
      <c r="G450" s="4"/>
    </row>
    <row r="451" spans="7:7">
      <c r="G451" s="4"/>
    </row>
    <row r="452" spans="7:7">
      <c r="G452" s="4"/>
    </row>
    <row r="453" spans="7:7">
      <c r="G453" s="4"/>
    </row>
    <row r="454" spans="7:7">
      <c r="G454" s="4"/>
    </row>
    <row r="455" spans="7:7">
      <c r="G455" s="4"/>
    </row>
    <row r="456" spans="7:7">
      <c r="G456" s="4"/>
    </row>
    <row r="457" spans="7:7">
      <c r="G457" s="4"/>
    </row>
    <row r="458" spans="7:7">
      <c r="G458" s="4"/>
    </row>
    <row r="459" spans="7:7">
      <c r="G459" s="4"/>
    </row>
    <row r="460" spans="7:7">
      <c r="G460" s="4"/>
    </row>
    <row r="461" spans="7:7">
      <c r="G461" s="4"/>
    </row>
    <row r="462" spans="7:7">
      <c r="G462" s="4"/>
    </row>
    <row r="463" spans="7:7">
      <c r="G463" s="4"/>
    </row>
    <row r="464" spans="7:7">
      <c r="G464" s="4"/>
    </row>
    <row r="465" spans="7:7">
      <c r="G465" s="4"/>
    </row>
    <row r="466" spans="7:7">
      <c r="G466" s="4"/>
    </row>
    <row r="467" spans="7:7">
      <c r="G467" s="4"/>
    </row>
    <row r="468" spans="7:7">
      <c r="G468" s="4"/>
    </row>
    <row r="469" spans="7:7">
      <c r="G469" s="4"/>
    </row>
    <row r="470" spans="7:7">
      <c r="G470" s="4"/>
    </row>
    <row r="471" spans="7:7">
      <c r="G471" s="4"/>
    </row>
    <row r="472" spans="7:7">
      <c r="G472" s="4"/>
    </row>
    <row r="473" spans="7:7">
      <c r="G473" s="4"/>
    </row>
    <row r="474" spans="7:7">
      <c r="G474" s="4"/>
    </row>
    <row r="475" spans="7:7">
      <c r="G475" s="4"/>
    </row>
    <row r="476" spans="7:7">
      <c r="G476" s="4"/>
    </row>
    <row r="477" spans="7:7">
      <c r="G477" s="4"/>
    </row>
    <row r="478" spans="7:7">
      <c r="G478" s="4"/>
    </row>
    <row r="479" spans="7:7">
      <c r="G479" s="4"/>
    </row>
    <row r="480" spans="7:7">
      <c r="G480" s="4"/>
    </row>
    <row r="481" spans="7:7">
      <c r="G481" s="4"/>
    </row>
    <row r="482" spans="7:7">
      <c r="G482" s="4"/>
    </row>
    <row r="483" spans="7:7">
      <c r="G483" s="4"/>
    </row>
    <row r="484" spans="7:7">
      <c r="G484" s="4"/>
    </row>
    <row r="485" spans="7:7">
      <c r="G485" s="4"/>
    </row>
    <row r="486" spans="7:7">
      <c r="G486" s="4"/>
    </row>
    <row r="487" spans="7:7">
      <c r="G487" s="4"/>
    </row>
    <row r="488" spans="7:7">
      <c r="G488" s="4"/>
    </row>
    <row r="489" spans="7:7">
      <c r="G489" s="4"/>
    </row>
    <row r="490" spans="7:7">
      <c r="G490" s="4"/>
    </row>
    <row r="491" spans="7:7">
      <c r="G491" s="4"/>
    </row>
    <row r="492" spans="7:7">
      <c r="G492" s="4"/>
    </row>
    <row r="493" spans="7:7">
      <c r="G493" s="4"/>
    </row>
    <row r="494" spans="7:7">
      <c r="G494" s="4"/>
    </row>
    <row r="495" spans="7:7">
      <c r="G495" s="4"/>
    </row>
    <row r="496" spans="7:7">
      <c r="G496" s="4"/>
    </row>
    <row r="497" spans="7:7">
      <c r="G497" s="4"/>
    </row>
    <row r="498" spans="7:7">
      <c r="G498" s="4"/>
    </row>
    <row r="499" spans="7:7">
      <c r="G499" s="4"/>
    </row>
    <row r="500" spans="7:7">
      <c r="G500" s="4"/>
    </row>
    <row r="501" spans="7:7">
      <c r="G501" s="4"/>
    </row>
    <row r="502" spans="7:7">
      <c r="G502" s="4"/>
    </row>
    <row r="503" spans="7:7">
      <c r="G503" s="4"/>
    </row>
    <row r="504" spans="7:7">
      <c r="G504" s="4"/>
    </row>
    <row r="505" spans="7:7">
      <c r="G505" s="4"/>
    </row>
    <row r="506" spans="7:7">
      <c r="G506" s="4"/>
    </row>
    <row r="507" spans="7:7">
      <c r="G507" s="4"/>
    </row>
    <row r="508" spans="7:7">
      <c r="G508" s="4"/>
    </row>
    <row r="509" spans="7:7">
      <c r="G509" s="4"/>
    </row>
    <row r="510" spans="7:7">
      <c r="G510" s="4"/>
    </row>
    <row r="511" spans="7:7">
      <c r="G511" s="4"/>
    </row>
    <row r="512" spans="7:7">
      <c r="G512" s="4"/>
    </row>
    <row r="513" spans="7:7">
      <c r="G513" s="4"/>
    </row>
    <row r="514" spans="7:7">
      <c r="G514" s="4"/>
    </row>
    <row r="515" spans="7:7">
      <c r="G515" s="4"/>
    </row>
    <row r="516" spans="7:7">
      <c r="G516" s="4"/>
    </row>
    <row r="517" spans="7:7">
      <c r="G517" s="4"/>
    </row>
    <row r="518" spans="7:7">
      <c r="G518" s="4"/>
    </row>
    <row r="519" spans="7:7">
      <c r="G519" s="4"/>
    </row>
    <row r="520" spans="7:7">
      <c r="G520" s="4"/>
    </row>
    <row r="521" spans="7:7">
      <c r="G521" s="4"/>
    </row>
    <row r="522" spans="7:7">
      <c r="G522" s="4"/>
    </row>
    <row r="523" spans="7:7">
      <c r="G523" s="4"/>
    </row>
    <row r="524" spans="7:7">
      <c r="G524" s="4"/>
    </row>
    <row r="525" spans="7:7">
      <c r="G525" s="4"/>
    </row>
    <row r="526" spans="7:7">
      <c r="G526" s="4"/>
    </row>
    <row r="527" spans="7:7">
      <c r="G527" s="4"/>
    </row>
    <row r="528" spans="7:7">
      <c r="G528" s="4"/>
    </row>
    <row r="529" spans="7:7">
      <c r="G529" s="4"/>
    </row>
    <row r="530" spans="7:7">
      <c r="G530" s="4"/>
    </row>
    <row r="531" spans="7:7">
      <c r="G531" s="4"/>
    </row>
    <row r="532" spans="7:7">
      <c r="G532" s="4"/>
    </row>
    <row r="533" spans="7:7">
      <c r="G533" s="4"/>
    </row>
    <row r="534" spans="7:7">
      <c r="G534" s="4"/>
    </row>
    <row r="535" spans="7:7">
      <c r="G535" s="4"/>
    </row>
    <row r="536" spans="7:7">
      <c r="G536" s="4"/>
    </row>
    <row r="537" spans="7:7">
      <c r="G537" s="4"/>
    </row>
    <row r="538" spans="7:7">
      <c r="G538" s="4"/>
    </row>
    <row r="539" spans="7:7">
      <c r="G539" s="4"/>
    </row>
    <row r="540" spans="7:7">
      <c r="G540" s="4"/>
    </row>
    <row r="541" spans="7:7">
      <c r="G541" s="4"/>
    </row>
    <row r="542" spans="7:7">
      <c r="G542" s="4"/>
    </row>
    <row r="543" spans="7:7">
      <c r="G543" s="4"/>
    </row>
    <row r="544" spans="7:7">
      <c r="G544" s="4"/>
    </row>
    <row r="545" spans="7:7">
      <c r="G545" s="4"/>
    </row>
    <row r="546" spans="7:7">
      <c r="G546" s="4"/>
    </row>
    <row r="547" spans="7:7">
      <c r="G547" s="4"/>
    </row>
    <row r="548" spans="7:7">
      <c r="G548" s="4"/>
    </row>
    <row r="549" spans="7:7">
      <c r="G549" s="4"/>
    </row>
    <row r="550" spans="7:7">
      <c r="G550" s="4"/>
    </row>
    <row r="551" spans="7:7">
      <c r="G551" s="4"/>
    </row>
    <row r="552" spans="7:7">
      <c r="G552" s="4"/>
    </row>
    <row r="553" spans="7:7">
      <c r="G553" s="4"/>
    </row>
    <row r="554" spans="7:7">
      <c r="G554" s="4"/>
    </row>
    <row r="555" spans="7:7">
      <c r="G555" s="4"/>
    </row>
    <row r="556" spans="7:7">
      <c r="G556" s="4"/>
    </row>
    <row r="557" spans="7:7">
      <c r="G557" s="4"/>
    </row>
    <row r="558" spans="7:7">
      <c r="G558" s="4"/>
    </row>
    <row r="559" spans="7:7">
      <c r="G559" s="4"/>
    </row>
    <row r="560" spans="7:7">
      <c r="G560" s="4"/>
    </row>
    <row r="561" spans="7:7">
      <c r="G561" s="4"/>
    </row>
    <row r="562" spans="7:7">
      <c r="G562" s="4"/>
    </row>
    <row r="563" spans="7:7">
      <c r="G563" s="4"/>
    </row>
    <row r="564" spans="7:7">
      <c r="G564" s="4"/>
    </row>
    <row r="565" spans="7:7">
      <c r="G565" s="4"/>
    </row>
    <row r="566" spans="7:7">
      <c r="G566" s="4"/>
    </row>
    <row r="567" spans="7:7">
      <c r="G567" s="4"/>
    </row>
    <row r="568" spans="7:7">
      <c r="G568" s="4"/>
    </row>
    <row r="569" spans="7:7">
      <c r="G569" s="4"/>
    </row>
    <row r="570" spans="7:7">
      <c r="G570" s="4"/>
    </row>
    <row r="571" spans="7:7">
      <c r="G571" s="4"/>
    </row>
    <row r="572" spans="7:7">
      <c r="G572" s="4"/>
    </row>
    <row r="573" spans="7:7">
      <c r="G573" s="4"/>
    </row>
    <row r="574" spans="7:7">
      <c r="G574" s="4"/>
    </row>
    <row r="575" spans="7:7">
      <c r="G575" s="4"/>
    </row>
    <row r="576" spans="7:7">
      <c r="G576" s="4"/>
    </row>
    <row r="577" spans="7:7">
      <c r="G577" s="4"/>
    </row>
    <row r="578" spans="7:7">
      <c r="G578" s="4"/>
    </row>
    <row r="579" spans="7:7">
      <c r="G579" s="4"/>
    </row>
    <row r="580" spans="7:7">
      <c r="G580" s="4"/>
    </row>
    <row r="581" spans="7:7">
      <c r="G581" s="4"/>
    </row>
    <row r="582" spans="7:7">
      <c r="G582" s="4"/>
    </row>
    <row r="583" spans="7:7">
      <c r="G583" s="4"/>
    </row>
    <row r="584" spans="7:7">
      <c r="G584" s="4"/>
    </row>
    <row r="585" spans="7:7">
      <c r="G585" s="4"/>
    </row>
    <row r="586" spans="7:7">
      <c r="G586" s="4"/>
    </row>
    <row r="587" spans="7:7">
      <c r="G587" s="4"/>
    </row>
    <row r="588" spans="7:7">
      <c r="G588" s="4"/>
    </row>
    <row r="589" spans="7:7">
      <c r="G589" s="4"/>
    </row>
    <row r="590" spans="7:7">
      <c r="G590" s="4"/>
    </row>
    <row r="591" spans="7:7">
      <c r="G591" s="4"/>
    </row>
    <row r="592" spans="7:7">
      <c r="G592" s="4"/>
    </row>
    <row r="593" spans="7:7">
      <c r="G593" s="4"/>
    </row>
    <row r="594" spans="7:7">
      <c r="G594" s="4"/>
    </row>
    <row r="595" spans="7:7">
      <c r="G595" s="4"/>
    </row>
    <row r="596" spans="7:7">
      <c r="G596" s="4"/>
    </row>
    <row r="597" spans="7:7">
      <c r="G597" s="4"/>
    </row>
    <row r="598" spans="7:7">
      <c r="G598" s="4"/>
    </row>
    <row r="599" spans="7:7">
      <c r="G599" s="4"/>
    </row>
    <row r="600" spans="7:7">
      <c r="G600" s="4"/>
    </row>
    <row r="601" spans="7:7">
      <c r="G601" s="4"/>
    </row>
    <row r="602" spans="7:7">
      <c r="G602" s="4"/>
    </row>
    <row r="603" spans="7:7">
      <c r="G603" s="4"/>
    </row>
    <row r="604" spans="7:7">
      <c r="G604" s="4"/>
    </row>
    <row r="605" spans="7:7">
      <c r="G605" s="4"/>
    </row>
    <row r="606" spans="7:7">
      <c r="G606" s="4"/>
    </row>
    <row r="607" spans="7:7">
      <c r="G607" s="4"/>
    </row>
    <row r="608" spans="7:7">
      <c r="G608" s="4"/>
    </row>
    <row r="609" spans="7:7">
      <c r="G609" s="4"/>
    </row>
    <row r="610" spans="7:7">
      <c r="G610" s="4"/>
    </row>
    <row r="611" spans="7:7">
      <c r="G611" s="4"/>
    </row>
    <row r="612" spans="7:7">
      <c r="G612" s="4"/>
    </row>
    <row r="613" spans="7:7">
      <c r="G613" s="4"/>
    </row>
    <row r="614" spans="7:7">
      <c r="G614" s="4"/>
    </row>
    <row r="615" spans="7:7">
      <c r="G615" s="4"/>
    </row>
    <row r="616" spans="7:7">
      <c r="G616" s="4"/>
    </row>
    <row r="617" spans="7:7">
      <c r="G617" s="4"/>
    </row>
    <row r="618" spans="7:7">
      <c r="G618" s="4"/>
    </row>
    <row r="619" spans="7:7">
      <c r="G619" s="4"/>
    </row>
    <row r="620" spans="7:7">
      <c r="G620" s="4"/>
    </row>
    <row r="621" spans="7:7">
      <c r="G621" s="4"/>
    </row>
    <row r="622" spans="7:7">
      <c r="G622" s="4"/>
    </row>
    <row r="623" spans="7:7">
      <c r="G623" s="4"/>
    </row>
    <row r="624" spans="7:7">
      <c r="G624" s="4"/>
    </row>
    <row r="625" spans="7:7">
      <c r="G625" s="4"/>
    </row>
    <row r="626" spans="7:7">
      <c r="G626" s="4"/>
    </row>
    <row r="627" spans="7:7">
      <c r="G627" s="4"/>
    </row>
    <row r="628" spans="7:7">
      <c r="G628" s="4"/>
    </row>
    <row r="629" spans="7:7">
      <c r="G629" s="4"/>
    </row>
    <row r="630" spans="7:7">
      <c r="G630" s="4"/>
    </row>
    <row r="631" spans="7:7">
      <c r="G631" s="4"/>
    </row>
    <row r="632" spans="7:7">
      <c r="G632" s="4"/>
    </row>
    <row r="633" spans="7:7">
      <c r="G633" s="4"/>
    </row>
    <row r="634" spans="7:7">
      <c r="G634" s="4"/>
    </row>
    <row r="635" spans="7:7">
      <c r="G635" s="4"/>
    </row>
    <row r="636" spans="7:7">
      <c r="G636" s="4"/>
    </row>
    <row r="637" spans="7:7">
      <c r="G637" s="4"/>
    </row>
    <row r="638" spans="7:7">
      <c r="G638" s="4"/>
    </row>
    <row r="639" spans="7:7">
      <c r="G639" s="4"/>
    </row>
    <row r="640" spans="7:7">
      <c r="G640" s="4"/>
    </row>
    <row r="641" spans="7:7">
      <c r="G641" s="4"/>
    </row>
    <row r="642" spans="7:7">
      <c r="G642" s="4"/>
    </row>
    <row r="643" spans="7:7">
      <c r="G643" s="4"/>
    </row>
    <row r="644" spans="7:7">
      <c r="G644" s="4"/>
    </row>
    <row r="645" spans="7:7">
      <c r="G645" s="4"/>
    </row>
    <row r="646" spans="7:7">
      <c r="G646" s="4"/>
    </row>
    <row r="647" spans="7:7">
      <c r="G647" s="4"/>
    </row>
    <row r="648" spans="7:7">
      <c r="G648" s="4"/>
    </row>
    <row r="649" spans="7:7">
      <c r="G649" s="4"/>
    </row>
    <row r="650" spans="7:7">
      <c r="G650" s="4"/>
    </row>
    <row r="651" spans="7:7">
      <c r="G651" s="4"/>
    </row>
    <row r="652" spans="7:7">
      <c r="G652" s="4"/>
    </row>
    <row r="653" spans="7:7">
      <c r="G653" s="4"/>
    </row>
    <row r="654" spans="7:7">
      <c r="G654" s="4"/>
    </row>
    <row r="655" spans="7:7">
      <c r="G655" s="4"/>
    </row>
    <row r="656" spans="7:7">
      <c r="G656" s="4"/>
    </row>
    <row r="657" spans="7:7">
      <c r="G657" s="4"/>
    </row>
    <row r="658" spans="7:7">
      <c r="G658" s="4"/>
    </row>
    <row r="659" spans="7:7">
      <c r="G659" s="4"/>
    </row>
    <row r="660" spans="7:7">
      <c r="G660" s="4"/>
    </row>
    <row r="661" spans="7:7">
      <c r="G661" s="4"/>
    </row>
    <row r="662" spans="7:7">
      <c r="G662" s="4"/>
    </row>
    <row r="663" spans="7:7">
      <c r="G663" s="4"/>
    </row>
    <row r="664" spans="7:7">
      <c r="G664" s="4"/>
    </row>
    <row r="665" spans="7:7">
      <c r="G665" s="4"/>
    </row>
    <row r="666" spans="7:7">
      <c r="G666" s="4"/>
    </row>
    <row r="667" spans="7:7">
      <c r="G667" s="4"/>
    </row>
    <row r="668" spans="7:7">
      <c r="G668" s="4"/>
    </row>
    <row r="669" spans="7:7">
      <c r="G669" s="4"/>
    </row>
    <row r="670" spans="7:7">
      <c r="G670" s="4"/>
    </row>
    <row r="671" spans="7:7">
      <c r="G671" s="4"/>
    </row>
    <row r="672" spans="7:7">
      <c r="G672" s="4"/>
    </row>
    <row r="673" spans="7:7">
      <c r="G673" s="4"/>
    </row>
    <row r="674" spans="7:7">
      <c r="G674" s="4"/>
    </row>
    <row r="675" spans="7:7">
      <c r="G675" s="4"/>
    </row>
    <row r="676" spans="7:7">
      <c r="G676" s="4"/>
    </row>
    <row r="677" spans="7:7">
      <c r="G677" s="4"/>
    </row>
    <row r="678" spans="7:7">
      <c r="G678" s="4"/>
    </row>
    <row r="679" spans="7:7">
      <c r="G679" s="4"/>
    </row>
    <row r="680" spans="7:7">
      <c r="G680" s="4"/>
    </row>
    <row r="681" spans="7:7">
      <c r="G681" s="4"/>
    </row>
    <row r="682" spans="7:7">
      <c r="G682" s="4"/>
    </row>
    <row r="683" spans="7:7">
      <c r="G683" s="4"/>
    </row>
    <row r="684" spans="7:7">
      <c r="G684" s="4"/>
    </row>
    <row r="685" spans="7:7">
      <c r="G685" s="4"/>
    </row>
    <row r="686" spans="7:7">
      <c r="G686" s="4"/>
    </row>
    <row r="687" spans="7:7">
      <c r="G687" s="4"/>
    </row>
    <row r="688" spans="7:7">
      <c r="G688" s="4"/>
    </row>
    <row r="689" spans="7:7">
      <c r="G689" s="4"/>
    </row>
    <row r="690" spans="7:7">
      <c r="G690" s="4"/>
    </row>
    <row r="691" spans="7:7">
      <c r="G691" s="4"/>
    </row>
    <row r="692" spans="7:7">
      <c r="G692" s="4"/>
    </row>
    <row r="693" spans="7:7">
      <c r="G693" s="4"/>
    </row>
    <row r="694" spans="7:7">
      <c r="G694" s="4"/>
    </row>
    <row r="695" spans="7:7">
      <c r="G695" s="4"/>
    </row>
    <row r="696" spans="7:7">
      <c r="G696" s="4"/>
    </row>
    <row r="697" spans="7:7">
      <c r="G697" s="4"/>
    </row>
    <row r="698" spans="7:7">
      <c r="G698" s="4"/>
    </row>
    <row r="699" spans="7:7">
      <c r="G699" s="4"/>
    </row>
    <row r="700" spans="7:7">
      <c r="G700" s="4"/>
    </row>
    <row r="701" spans="7:7">
      <c r="G701" s="4"/>
    </row>
    <row r="702" spans="7:7">
      <c r="G702" s="4"/>
    </row>
    <row r="703" spans="7:7">
      <c r="G703" s="4"/>
    </row>
    <row r="704" spans="7:7">
      <c r="G704" s="4"/>
    </row>
    <row r="705" spans="7:7">
      <c r="G705" s="4"/>
    </row>
    <row r="706" spans="7:7">
      <c r="G706" s="4"/>
    </row>
    <row r="707" spans="7:7">
      <c r="G707" s="4"/>
    </row>
    <row r="708" spans="7:7">
      <c r="G708" s="4"/>
    </row>
    <row r="709" spans="7:7">
      <c r="G709" s="4"/>
    </row>
    <row r="710" spans="7:7">
      <c r="G710" s="4"/>
    </row>
    <row r="711" spans="7:7">
      <c r="G711" s="4"/>
    </row>
    <row r="712" spans="7:7">
      <c r="G712" s="4"/>
    </row>
    <row r="713" spans="7:7">
      <c r="G713" s="4"/>
    </row>
    <row r="714" spans="7:7">
      <c r="G714" s="4"/>
    </row>
    <row r="715" spans="7:7">
      <c r="G715" s="4"/>
    </row>
    <row r="716" spans="7:7">
      <c r="G716" s="4"/>
    </row>
    <row r="717" spans="7:7">
      <c r="G717" s="4"/>
    </row>
    <row r="718" spans="7:7">
      <c r="G718" s="4"/>
    </row>
    <row r="719" spans="7:7">
      <c r="G719" s="4"/>
    </row>
    <row r="720" spans="7:7">
      <c r="G720" s="4"/>
    </row>
    <row r="721" spans="7:7">
      <c r="G721" s="4"/>
    </row>
    <row r="722" spans="7:7">
      <c r="G722" s="4"/>
    </row>
    <row r="723" spans="7:7">
      <c r="G723" s="4"/>
    </row>
    <row r="724" spans="7:7">
      <c r="G724" s="4"/>
    </row>
    <row r="725" spans="7:7">
      <c r="G725" s="4"/>
    </row>
    <row r="726" spans="7:7">
      <c r="G726" s="4"/>
    </row>
    <row r="727" spans="7:7">
      <c r="G727" s="4"/>
    </row>
    <row r="728" spans="7:7">
      <c r="G728" s="4"/>
    </row>
    <row r="729" spans="7:7">
      <c r="G729" s="4"/>
    </row>
    <row r="730" spans="7:7">
      <c r="G730" s="4"/>
    </row>
    <row r="731" spans="7:7">
      <c r="G731" s="4"/>
    </row>
    <row r="732" spans="7:7">
      <c r="G732" s="4"/>
    </row>
    <row r="733" spans="7:7">
      <c r="G733" s="4"/>
    </row>
    <row r="734" spans="7:7">
      <c r="G734" s="4"/>
    </row>
    <row r="735" spans="7:7">
      <c r="G735" s="4"/>
    </row>
  </sheetData>
  <mergeCells count="30">
    <mergeCell ref="B373:F373"/>
    <mergeCell ref="B286:F286"/>
    <mergeCell ref="B304:F304"/>
    <mergeCell ref="B316:F316"/>
    <mergeCell ref="B231:F231"/>
    <mergeCell ref="B245:F245"/>
    <mergeCell ref="B328:F328"/>
    <mergeCell ref="B347:F347"/>
    <mergeCell ref="B360:F360"/>
    <mergeCell ref="A4:G4"/>
    <mergeCell ref="A7:G7"/>
    <mergeCell ref="A1:H1"/>
    <mergeCell ref="A2:H2"/>
    <mergeCell ref="A3:H3"/>
    <mergeCell ref="B386:F386"/>
    <mergeCell ref="A6:G6"/>
    <mergeCell ref="B113:F113"/>
    <mergeCell ref="B32:F32"/>
    <mergeCell ref="B51:F51"/>
    <mergeCell ref="B70:F70"/>
    <mergeCell ref="B164:F164"/>
    <mergeCell ref="B93:F93"/>
    <mergeCell ref="B136:F136"/>
    <mergeCell ref="B150:F150"/>
    <mergeCell ref="B205:F205"/>
    <mergeCell ref="B258:F258"/>
    <mergeCell ref="B271:F271"/>
    <mergeCell ref="B180:F180"/>
    <mergeCell ref="B192:F192"/>
    <mergeCell ref="B218:F218"/>
  </mergeCells>
  <printOptions horizontalCentered="1" verticalCentered="1" gridLines="1"/>
  <pageMargins left="0.11811023622047245" right="0.11811023622047245" top="0.35433070866141736" bottom="0.74803149606299213" header="0.31496062992125984" footer="0.31496062992125984"/>
  <pageSetup paperSize="8" scale="75" orientation="portrait" r:id="rId1"/>
  <headerFooter>
    <oddFooter>&amp;R&amp;"-,Negrito"&amp;10 9 de Junho | Sábado |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B2" sqref="B2:C8"/>
    </sheetView>
  </sheetViews>
  <sheetFormatPr defaultRowHeight="15"/>
  <cols>
    <col min="1" max="1" width="13.5703125" customWidth="1"/>
    <col min="2" max="2" width="9.85546875" customWidth="1"/>
    <col min="3" max="3" width="11" customWidth="1"/>
  </cols>
  <sheetData>
    <row r="1" spans="1:3" s="19" customFormat="1" ht="48" thickBot="1">
      <c r="A1" s="27" t="s">
        <v>43</v>
      </c>
      <c r="B1" s="28" t="s">
        <v>44</v>
      </c>
      <c r="C1" s="29" t="s">
        <v>46</v>
      </c>
    </row>
    <row r="2" spans="1:3" ht="23.1" customHeight="1">
      <c r="A2" s="20" t="s">
        <v>19</v>
      </c>
      <c r="B2" s="21"/>
      <c r="C2" s="22"/>
    </row>
    <row r="3" spans="1:3" ht="23.1" customHeight="1">
      <c r="A3" s="23" t="s">
        <v>13</v>
      </c>
      <c r="B3" s="24"/>
      <c r="C3" s="25"/>
    </row>
    <row r="4" spans="1:3" ht="23.1" customHeight="1">
      <c r="A4" s="23" t="s">
        <v>9</v>
      </c>
      <c r="B4" s="24"/>
      <c r="C4" s="25"/>
    </row>
    <row r="5" spans="1:3" ht="23.1" customHeight="1">
      <c r="A5" s="23" t="s">
        <v>45</v>
      </c>
      <c r="B5" s="24"/>
      <c r="C5" s="25"/>
    </row>
    <row r="6" spans="1:3" ht="23.1" customHeight="1">
      <c r="A6" s="23" t="s">
        <v>7</v>
      </c>
      <c r="B6" s="24"/>
      <c r="C6" s="25"/>
    </row>
    <row r="7" spans="1:3" ht="23.1" customHeight="1">
      <c r="A7" s="23" t="s">
        <v>6</v>
      </c>
      <c r="B7" s="24"/>
      <c r="C7" s="25"/>
    </row>
    <row r="8" spans="1:3" ht="23.1" customHeight="1">
      <c r="A8" s="23" t="s">
        <v>26</v>
      </c>
      <c r="B8" s="24"/>
      <c r="C8" s="25"/>
    </row>
    <row r="9" spans="1:3" ht="19.5" thickBot="1">
      <c r="A9" s="143" t="s">
        <v>48</v>
      </c>
      <c r="B9" s="144"/>
      <c r="C9" s="26">
        <f>SUM(C2:C8)</f>
        <v>0</v>
      </c>
    </row>
    <row r="10" spans="1:3" ht="19.5" thickBot="1">
      <c r="A10" s="30">
        <v>1052</v>
      </c>
      <c r="B10" s="141" t="s">
        <v>47</v>
      </c>
      <c r="C10" s="142"/>
    </row>
  </sheetData>
  <mergeCells count="2">
    <mergeCell ref="B10:C10"/>
    <mergeCell ref="A9:B9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&amp;C&amp;"-,Negrito"&amp;16SUPERFINAIS 2018</oddHeader>
    <oddFooter>&amp;R&amp;"-,Negrito"&amp;12&amp;D |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5</vt:i4>
      </vt:variant>
    </vt:vector>
  </HeadingPairs>
  <TitlesOfParts>
    <vt:vector size="8" baseType="lpstr">
      <vt:lpstr>08-06-2019</vt:lpstr>
      <vt:lpstr>09-06-2019</vt:lpstr>
      <vt:lpstr>PARTICIPANTES</vt:lpstr>
      <vt:lpstr>'08-06-2019'!Área_de_Impressão</vt:lpstr>
      <vt:lpstr>'09-06-2019'!Área_de_Impressão</vt:lpstr>
      <vt:lpstr>'08-06-2019'!Print_Area</vt:lpstr>
      <vt:lpstr>'09-06-2019'!Print_Area</vt:lpstr>
      <vt:lpstr>PARTICIPANTES!Print_Area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Paulo Rocha</dc:creator>
  <cp:lastModifiedBy>DTN GAM/GAF</cp:lastModifiedBy>
  <cp:lastPrinted>2019-05-24T14:51:27Z</cp:lastPrinted>
  <dcterms:created xsi:type="dcterms:W3CDTF">2017-05-10T16:09:03Z</dcterms:created>
  <dcterms:modified xsi:type="dcterms:W3CDTF">2019-06-07T10:38:20Z</dcterms:modified>
</cp:coreProperties>
</file>